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3-聯合工商教育基金會\獎補助專案計畫\112年度獎補助專案計畫\"/>
    </mc:Choice>
  </mc:AlternateContent>
  <xr:revisionPtr revIDLastSave="0" documentId="8_{6DDA9921-C7B8-4B89-8D06-A04BA20D644A}" xr6:coauthVersionLast="36" xr6:coauthVersionMax="36" xr10:uidLastSave="{00000000-0000-0000-0000-000000000000}"/>
  <bookViews>
    <workbookView xWindow="0" yWindow="0" windowWidth="38400" windowHeight="16920" xr2:uid="{3282D67D-03D2-4A9B-8916-31CCC3B89108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5" i="1" s="1"/>
  <c r="H14" i="1"/>
  <c r="H15" i="1" s="1"/>
  <c r="J13" i="1"/>
  <c r="K13" i="1" s="1"/>
  <c r="J12" i="1"/>
  <c r="K12" i="1" s="1"/>
  <c r="J11" i="1"/>
  <c r="K11" i="1" s="1"/>
  <c r="J10" i="1"/>
  <c r="J14" i="1" s="1"/>
  <c r="J15" i="1" s="1"/>
  <c r="K9" i="1"/>
  <c r="K8" i="1"/>
  <c r="J8" i="1"/>
  <c r="I8" i="1"/>
  <c r="H8" i="1"/>
  <c r="K7" i="1"/>
  <c r="K6" i="1"/>
  <c r="K5" i="1"/>
  <c r="K4" i="1"/>
  <c r="K10" i="1" l="1"/>
  <c r="K14" i="1" s="1"/>
  <c r="K15" i="1" s="1"/>
</calcChain>
</file>

<file path=xl/sharedStrings.xml><?xml version="1.0" encoding="utf-8"?>
<sst xmlns="http://schemas.openxmlformats.org/spreadsheetml/2006/main" count="74" uniqueCount="52">
  <si>
    <t>112-NUU-01-01</t>
  </si>
  <si>
    <t>112-NUU-01-02</t>
  </si>
  <si>
    <t>112-NUU-01-03</t>
  </si>
  <si>
    <t>112-NUU-02-01</t>
  </si>
  <si>
    <t>112-NUU-02-02</t>
  </si>
  <si>
    <t>112-NUU-02-03</t>
  </si>
  <si>
    <t>112-NUU-02-04</t>
  </si>
  <si>
    <r>
      <t>國立聯合大學</t>
    </r>
    <r>
      <rPr>
        <b/>
        <sz val="18"/>
        <rFont val="Times New Roman"/>
        <family val="1"/>
      </rPr>
      <t>112</t>
    </r>
    <r>
      <rPr>
        <b/>
        <sz val="18"/>
        <rFont val="標楷體"/>
        <family val="4"/>
        <charset val="136"/>
      </rPr>
      <t>年度「財團法人聯合工商教育基金會」補助研究計畫核定名冊</t>
    </r>
  </si>
  <si>
    <t>項次</t>
  </si>
  <si>
    <t>計畫類型</t>
  </si>
  <si>
    <t>計畫代號</t>
  </si>
  <si>
    <t>計畫名稱</t>
  </si>
  <si>
    <t>系所</t>
  </si>
  <si>
    <t>計畫主持人</t>
  </si>
  <si>
    <t>職稱</t>
  </si>
  <si>
    <t>核定結果</t>
  </si>
  <si>
    <t>執行期間</t>
  </si>
  <si>
    <t>備註</t>
  </si>
  <si>
    <t>業務費</t>
  </si>
  <si>
    <t>設備費</t>
  </si>
  <si>
    <t>管理費</t>
  </si>
  <si>
    <t>補助金額</t>
  </si>
  <si>
    <t>整合型研究計畫</t>
  </si>
  <si>
    <t>112-NUU-01-00</t>
  </si>
  <si>
    <r>
      <t>總計畫：建構雙金屬過渡金屬化合物</t>
    </r>
    <r>
      <rPr>
        <sz val="14"/>
        <color rgb="FF000000"/>
        <rFont val="Times New Roman"/>
        <family val="1"/>
      </rPr>
      <t xml:space="preserve">(Ni–Fe–M, M= O, S, </t>
    </r>
    <r>
      <rPr>
        <sz val="14"/>
        <color rgb="FF000000"/>
        <rFont val="標楷體"/>
        <family val="4"/>
        <charset val="136"/>
      </rPr>
      <t>和</t>
    </r>
    <r>
      <rPr>
        <sz val="14"/>
        <color rgb="FF000000"/>
        <rFont val="Times New Roman"/>
        <family val="1"/>
      </rPr>
      <t xml:space="preserve"> P)</t>
    </r>
    <r>
      <rPr>
        <sz val="14"/>
        <color rgb="FF000000"/>
        <rFont val="標楷體"/>
        <family val="4"/>
        <charset val="136"/>
      </rPr>
      <t>嵌入農業廢棄物衍生多級孔碳材於電化學裝置應用</t>
    </r>
  </si>
  <si>
    <t>化學工程學系</t>
  </si>
  <si>
    <t>劉鳳錦</t>
  </si>
  <si>
    <t>教授</t>
  </si>
  <si>
    <t>112.01.01~112.12.31</t>
  </si>
  <si>
    <r>
      <t>子計畫一</t>
    </r>
    <r>
      <rPr>
        <sz val="14"/>
        <color rgb="FF000000"/>
        <rFont val="Times New Roman"/>
        <family val="1"/>
      </rPr>
      <t>:</t>
    </r>
    <r>
      <rPr>
        <sz val="14"/>
        <color rgb="FF000000"/>
        <rFont val="標楷體"/>
        <family val="4"/>
        <charset val="136"/>
      </rPr>
      <t>農業廢棄物衍生多級孔碳材於電化學農藥感測</t>
    </r>
  </si>
  <si>
    <r>
      <t>子計畫二：過渡金屬化合物</t>
    </r>
    <r>
      <rPr>
        <sz val="14"/>
        <color rgb="FF000000"/>
        <rFont val="Times New Roman"/>
        <family val="1"/>
      </rPr>
      <t>@</t>
    </r>
    <r>
      <rPr>
        <sz val="14"/>
        <color rgb="FF000000"/>
        <rFont val="標楷體"/>
        <family val="4"/>
        <charset val="136"/>
      </rPr>
      <t>多級孔碳材於環境無機汙染物感測</t>
    </r>
  </si>
  <si>
    <t>蔡毓楨</t>
  </si>
  <si>
    <r>
      <t>子計畫三：過度金屬化合物</t>
    </r>
    <r>
      <rPr>
        <sz val="14"/>
        <color rgb="FF000000"/>
        <rFont val="Times New Roman"/>
        <family val="1"/>
      </rPr>
      <t>@</t>
    </r>
    <r>
      <rPr>
        <sz val="14"/>
        <color rgb="FF000000"/>
        <rFont val="標楷體"/>
        <family val="4"/>
        <charset val="136"/>
      </rPr>
      <t>多級孔碳材於固態電解質超級電容器組裝</t>
    </r>
  </si>
  <si>
    <t>張漢威</t>
  </si>
  <si>
    <t>助理教授</t>
  </si>
  <si>
    <t>合計</t>
  </si>
  <si>
    <t>112-NUU-02-00</t>
  </si>
  <si>
    <r>
      <t>總計畫</t>
    </r>
    <r>
      <rPr>
        <sz val="14"/>
        <color rgb="FF000000"/>
        <rFont val="Times New Roman"/>
        <family val="1"/>
      </rPr>
      <t>:</t>
    </r>
    <r>
      <rPr>
        <sz val="14"/>
        <color rgb="FF000000"/>
        <rFont val="標楷體"/>
        <family val="4"/>
        <charset val="136"/>
      </rPr>
      <t>固態儲氫技術之開發</t>
    </r>
  </si>
  <si>
    <t>能源工程學系</t>
  </si>
  <si>
    <t>陳建仲</t>
  </si>
  <si>
    <t>特聘教授</t>
  </si>
  <si>
    <r>
      <t>子計畫一</t>
    </r>
    <r>
      <rPr>
        <sz val="14"/>
        <color rgb="FF000000"/>
        <rFont val="Times New Roman"/>
        <family val="1"/>
      </rPr>
      <t>:</t>
    </r>
    <r>
      <rPr>
        <sz val="14"/>
        <color rgb="FF000000"/>
        <rFont val="標楷體"/>
        <family val="4"/>
        <charset val="136"/>
      </rPr>
      <t>儲氫產業之專利分析與布局</t>
    </r>
  </si>
  <si>
    <t>陳志遠</t>
  </si>
  <si>
    <t>副教授</t>
  </si>
  <si>
    <t>子計畫二：高效儲氫粉末開發</t>
  </si>
  <si>
    <t>盧芊彤</t>
  </si>
  <si>
    <t>子計畫三：用於儲氫粉末之奈米觸媒材料開發</t>
  </si>
  <si>
    <t>李陸玲</t>
  </si>
  <si>
    <t>子計畫四：固態儲氫罐之設計與製作</t>
  </si>
  <si>
    <t>總計</t>
  </si>
  <si>
    <t>國立中興大學化學工程學系</t>
    <phoneticPr fontId="3" type="noConversion"/>
  </si>
  <si>
    <t>國立台北科技大學智慧財產權研究所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</si>
</sst>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新細明體"/>
      <family val="2"/>
      <charset val="136"/>
      <scheme val="minor"/>
    </font>
    <font>
      <b/>
      <sz val="18"/>
      <name val="標楷體"/>
      <family val="4"/>
      <charset val="136"/>
    </font>
    <font>
      <b/>
      <sz val="18"/>
      <name val="Times New Roman"/>
      <family val="1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sz val="14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color rgb="FF000000"/>
      <name val="標楷體"/>
      <family val="4"/>
      <charset val="136"/>
    </font>
    <font>
      <b/>
      <sz val="14"/>
      <color rgb="FF000000"/>
      <name val="新細明體"/>
      <family val="1"/>
      <charset val="136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  <fill>
      <patternFill patternType="solid">
        <fgColor rgb="FFE7E6E6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3" fontId="4" fillId="0" borderId="7" xfId="0" applyNumberFormat="1" applyFont="1" applyBorder="1">
      <alignment vertical="center"/>
    </xf>
    <xf numFmtId="3" fontId="4" fillId="0" borderId="7" xfId="0" applyNumberFormat="1" applyFont="1" applyBorder="1" applyAlignment="1">
      <alignment vertical="center"/>
    </xf>
    <xf numFmtId="0" fontId="7" fillId="0" borderId="0" xfId="0" applyFo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3" fontId="11" fillId="3" borderId="7" xfId="0" applyNumberFormat="1" applyFont="1" applyFill="1" applyBorder="1">
      <alignment vertical="center"/>
    </xf>
    <xf numFmtId="0" fontId="6" fillId="3" borderId="7" xfId="0" applyFont="1" applyFill="1" applyBorder="1" applyAlignment="1">
      <alignment vertical="center" wrapText="1"/>
    </xf>
    <xf numFmtId="0" fontId="6" fillId="3" borderId="7" xfId="0" applyFont="1" applyFill="1" applyBorder="1">
      <alignment vertical="center"/>
    </xf>
    <xf numFmtId="3" fontId="8" fillId="3" borderId="7" xfId="0" applyNumberFormat="1" applyFont="1" applyFill="1" applyBorder="1">
      <alignment vertical="center"/>
    </xf>
    <xf numFmtId="3" fontId="8" fillId="2" borderId="7" xfId="0" applyNumberFormat="1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7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DECE7-0951-4BFB-B600-BBAD7B44166E}">
  <sheetPr>
    <pageSetUpPr fitToPage="1"/>
  </sheetPr>
  <dimension ref="A1:O21"/>
  <sheetViews>
    <sheetView tabSelected="1" topLeftCell="B1" workbookViewId="0">
      <selection activeCell="C13" sqref="C13"/>
    </sheetView>
  </sheetViews>
  <sheetFormatPr defaultRowHeight="15.6" x14ac:dyDescent="0.3"/>
  <cols>
    <col min="2" max="2" width="15.6640625" customWidth="1"/>
    <col min="3" max="3" width="25.44140625" customWidth="1"/>
    <col min="4" max="4" width="51.33203125" customWidth="1"/>
    <col min="5" max="5" width="24.88671875" customWidth="1"/>
    <col min="6" max="6" width="12.77734375" customWidth="1"/>
    <col min="7" max="7" width="13.88671875" customWidth="1"/>
    <col min="8" max="11" width="14.6640625" customWidth="1"/>
    <col min="12" max="12" width="20.77734375" customWidth="1"/>
  </cols>
  <sheetData>
    <row r="1" spans="1:15" ht="24.6" x14ac:dyDescent="0.3">
      <c r="A1" s="18" t="s">
        <v>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/>
      <c r="O1" s="3"/>
    </row>
    <row r="2" spans="1:15" ht="19.8" x14ac:dyDescent="0.3">
      <c r="A2" s="19" t="s">
        <v>8</v>
      </c>
      <c r="B2" s="19" t="s">
        <v>9</v>
      </c>
      <c r="C2" s="21" t="s">
        <v>10</v>
      </c>
      <c r="D2" s="19" t="s">
        <v>11</v>
      </c>
      <c r="E2" s="19" t="s">
        <v>12</v>
      </c>
      <c r="F2" s="19" t="s">
        <v>13</v>
      </c>
      <c r="G2" s="19" t="s">
        <v>14</v>
      </c>
      <c r="H2" s="23" t="s">
        <v>15</v>
      </c>
      <c r="I2" s="24"/>
      <c r="J2" s="24"/>
      <c r="K2" s="25"/>
      <c r="L2" s="19" t="s">
        <v>16</v>
      </c>
      <c r="M2" s="19" t="s">
        <v>17</v>
      </c>
      <c r="N2" s="3"/>
      <c r="O2" s="3"/>
    </row>
    <row r="3" spans="1:15" ht="19.8" x14ac:dyDescent="0.3">
      <c r="A3" s="20"/>
      <c r="B3" s="20"/>
      <c r="C3" s="22"/>
      <c r="D3" s="20"/>
      <c r="E3" s="20"/>
      <c r="F3" s="20"/>
      <c r="G3" s="20"/>
      <c r="H3" s="4" t="s">
        <v>18</v>
      </c>
      <c r="I3" s="4" t="s">
        <v>19</v>
      </c>
      <c r="J3" s="4" t="s">
        <v>20</v>
      </c>
      <c r="K3" s="4" t="s">
        <v>21</v>
      </c>
      <c r="L3" s="20"/>
      <c r="M3" s="20"/>
      <c r="N3" s="3"/>
      <c r="O3" s="3"/>
    </row>
    <row r="4" spans="1:15" ht="66" customHeight="1" x14ac:dyDescent="0.3">
      <c r="A4" s="26">
        <v>1</v>
      </c>
      <c r="B4" s="29" t="s">
        <v>22</v>
      </c>
      <c r="C4" s="5" t="s">
        <v>23</v>
      </c>
      <c r="D4" s="6" t="s">
        <v>24</v>
      </c>
      <c r="E4" s="7" t="s">
        <v>25</v>
      </c>
      <c r="F4" s="8" t="s">
        <v>26</v>
      </c>
      <c r="G4" s="7" t="s">
        <v>27</v>
      </c>
      <c r="H4" s="1">
        <v>30100</v>
      </c>
      <c r="I4" s="1">
        <v>60000</v>
      </c>
      <c r="J4" s="1">
        <v>15900</v>
      </c>
      <c r="K4" s="1">
        <f>SUM(H4:J4)</f>
        <v>106000</v>
      </c>
      <c r="L4" s="9" t="s">
        <v>28</v>
      </c>
      <c r="M4" s="10"/>
      <c r="N4" s="3"/>
      <c r="O4" s="3"/>
    </row>
    <row r="5" spans="1:15" ht="42.6" customHeight="1" x14ac:dyDescent="0.3">
      <c r="A5" s="27"/>
      <c r="B5" s="30"/>
      <c r="C5" s="5" t="s">
        <v>0</v>
      </c>
      <c r="D5" s="6" t="s">
        <v>29</v>
      </c>
      <c r="E5" s="7" t="s">
        <v>25</v>
      </c>
      <c r="F5" s="8" t="s">
        <v>26</v>
      </c>
      <c r="G5" s="7" t="s">
        <v>27</v>
      </c>
      <c r="H5" s="1">
        <v>79900</v>
      </c>
      <c r="I5" s="2">
        <v>0</v>
      </c>
      <c r="J5" s="2">
        <v>14100</v>
      </c>
      <c r="K5" s="1">
        <f t="shared" ref="K5:K7" si="0">SUM(H5:J5)</f>
        <v>94000</v>
      </c>
      <c r="L5" s="9" t="s">
        <v>28</v>
      </c>
      <c r="M5" s="10"/>
      <c r="N5" s="3"/>
      <c r="O5" s="3"/>
    </row>
    <row r="6" spans="1:15" ht="42.6" customHeight="1" x14ac:dyDescent="0.3">
      <c r="A6" s="27"/>
      <c r="B6" s="30"/>
      <c r="C6" s="5" t="s">
        <v>1</v>
      </c>
      <c r="D6" s="6" t="s">
        <v>30</v>
      </c>
      <c r="E6" s="7" t="s">
        <v>50</v>
      </c>
      <c r="F6" s="8" t="s">
        <v>31</v>
      </c>
      <c r="G6" s="7" t="s">
        <v>27</v>
      </c>
      <c r="H6" s="1">
        <v>56100</v>
      </c>
      <c r="I6" s="2">
        <v>0</v>
      </c>
      <c r="J6" s="2">
        <v>9900</v>
      </c>
      <c r="K6" s="1">
        <f t="shared" si="0"/>
        <v>66000</v>
      </c>
      <c r="L6" s="9" t="s">
        <v>28</v>
      </c>
      <c r="M6" s="10"/>
      <c r="N6" s="3"/>
      <c r="O6" s="3"/>
    </row>
    <row r="7" spans="1:15" ht="42.6" customHeight="1" x14ac:dyDescent="0.3">
      <c r="A7" s="27"/>
      <c r="B7" s="30"/>
      <c r="C7" s="5" t="s">
        <v>2</v>
      </c>
      <c r="D7" s="6" t="s">
        <v>32</v>
      </c>
      <c r="E7" s="7" t="s">
        <v>25</v>
      </c>
      <c r="F7" s="8" t="s">
        <v>33</v>
      </c>
      <c r="G7" s="7" t="s">
        <v>34</v>
      </c>
      <c r="H7" s="1">
        <v>113900</v>
      </c>
      <c r="I7" s="2">
        <v>0</v>
      </c>
      <c r="J7" s="2">
        <v>20100</v>
      </c>
      <c r="K7" s="1">
        <f t="shared" si="0"/>
        <v>134000</v>
      </c>
      <c r="L7" s="9" t="s">
        <v>28</v>
      </c>
      <c r="M7" s="10"/>
      <c r="N7" s="3"/>
      <c r="O7" s="3"/>
    </row>
    <row r="8" spans="1:15" ht="42.6" customHeight="1" x14ac:dyDescent="0.3">
      <c r="A8" s="28"/>
      <c r="B8" s="31"/>
      <c r="C8" s="32" t="s">
        <v>35</v>
      </c>
      <c r="D8" s="33"/>
      <c r="E8" s="33"/>
      <c r="F8" s="33"/>
      <c r="G8" s="34"/>
      <c r="H8" s="11">
        <f>SUM(H4:H7)</f>
        <v>280000</v>
      </c>
      <c r="I8" s="11">
        <f t="shared" ref="I8:K8" si="1">SUM(I4:I7)</f>
        <v>60000</v>
      </c>
      <c r="J8" s="11">
        <f t="shared" si="1"/>
        <v>60000</v>
      </c>
      <c r="K8" s="11">
        <f t="shared" si="1"/>
        <v>400000</v>
      </c>
      <c r="L8" s="12"/>
      <c r="M8" s="13"/>
      <c r="N8" s="3"/>
      <c r="O8" s="3"/>
    </row>
    <row r="9" spans="1:15" ht="42.6" customHeight="1" x14ac:dyDescent="0.3">
      <c r="A9" s="26">
        <v>2</v>
      </c>
      <c r="B9" s="29" t="s">
        <v>22</v>
      </c>
      <c r="C9" s="5" t="s">
        <v>36</v>
      </c>
      <c r="D9" s="6" t="s">
        <v>37</v>
      </c>
      <c r="E9" s="7" t="s">
        <v>38</v>
      </c>
      <c r="F9" s="8" t="s">
        <v>39</v>
      </c>
      <c r="G9" s="7" t="s">
        <v>40</v>
      </c>
      <c r="H9" s="1">
        <v>10000</v>
      </c>
      <c r="I9" s="1">
        <v>0</v>
      </c>
      <c r="J9" s="1">
        <v>1765</v>
      </c>
      <c r="K9" s="1">
        <f t="shared" ref="K9:K13" si="2">SUM(H9:J9)</f>
        <v>11765</v>
      </c>
      <c r="L9" s="9" t="s">
        <v>28</v>
      </c>
      <c r="M9" s="10"/>
      <c r="N9" s="3"/>
      <c r="O9" s="3"/>
    </row>
    <row r="10" spans="1:15" ht="42.6" customHeight="1" x14ac:dyDescent="0.3">
      <c r="A10" s="27"/>
      <c r="B10" s="30"/>
      <c r="C10" s="5" t="s">
        <v>3</v>
      </c>
      <c r="D10" s="6" t="s">
        <v>41</v>
      </c>
      <c r="E10" s="7" t="s">
        <v>51</v>
      </c>
      <c r="F10" s="8" t="s">
        <v>42</v>
      </c>
      <c r="G10" s="7" t="s">
        <v>43</v>
      </c>
      <c r="H10" s="1">
        <v>60000</v>
      </c>
      <c r="I10" s="1">
        <v>0</v>
      </c>
      <c r="J10" s="1">
        <f>(H10/0.85)*0.15</f>
        <v>10588.235294117647</v>
      </c>
      <c r="K10" s="1">
        <f t="shared" si="2"/>
        <v>70588.23529411765</v>
      </c>
      <c r="L10" s="9" t="s">
        <v>28</v>
      </c>
      <c r="M10" s="10"/>
      <c r="N10" s="3"/>
      <c r="O10" s="3"/>
    </row>
    <row r="11" spans="1:15" ht="42.6" customHeight="1" x14ac:dyDescent="0.3">
      <c r="A11" s="27"/>
      <c r="B11" s="30"/>
      <c r="C11" s="5" t="s">
        <v>4</v>
      </c>
      <c r="D11" s="6" t="s">
        <v>44</v>
      </c>
      <c r="E11" s="7" t="s">
        <v>38</v>
      </c>
      <c r="F11" s="8" t="s">
        <v>45</v>
      </c>
      <c r="G11" s="7" t="s">
        <v>34</v>
      </c>
      <c r="H11" s="1">
        <v>100000</v>
      </c>
      <c r="I11" s="1">
        <v>0</v>
      </c>
      <c r="J11" s="1">
        <f t="shared" ref="J11:J13" si="3">(H11/0.85)*0.15</f>
        <v>17647.058823529413</v>
      </c>
      <c r="K11" s="1">
        <f t="shared" si="2"/>
        <v>117647.05882352941</v>
      </c>
      <c r="L11" s="9" t="s">
        <v>28</v>
      </c>
      <c r="M11" s="10"/>
      <c r="N11" s="3"/>
      <c r="O11" s="3"/>
    </row>
    <row r="12" spans="1:15" ht="42.6" customHeight="1" x14ac:dyDescent="0.3">
      <c r="A12" s="27"/>
      <c r="B12" s="30"/>
      <c r="C12" s="5" t="s">
        <v>5</v>
      </c>
      <c r="D12" s="6" t="s">
        <v>46</v>
      </c>
      <c r="E12" s="7" t="s">
        <v>38</v>
      </c>
      <c r="F12" s="8" t="s">
        <v>47</v>
      </c>
      <c r="G12" s="7" t="s">
        <v>43</v>
      </c>
      <c r="H12" s="1">
        <v>100000</v>
      </c>
      <c r="I12" s="1">
        <v>0</v>
      </c>
      <c r="J12" s="1">
        <f t="shared" si="3"/>
        <v>17647.058823529413</v>
      </c>
      <c r="K12" s="1">
        <f t="shared" si="2"/>
        <v>117647.05882352941</v>
      </c>
      <c r="L12" s="9" t="s">
        <v>28</v>
      </c>
      <c r="M12" s="10"/>
      <c r="N12" s="3"/>
      <c r="O12" s="3"/>
    </row>
    <row r="13" spans="1:15" ht="42.6" customHeight="1" x14ac:dyDescent="0.3">
      <c r="A13" s="27"/>
      <c r="B13" s="30"/>
      <c r="C13" s="5" t="s">
        <v>6</v>
      </c>
      <c r="D13" s="6" t="s">
        <v>48</v>
      </c>
      <c r="E13" s="7" t="s">
        <v>38</v>
      </c>
      <c r="F13" s="8" t="s">
        <v>39</v>
      </c>
      <c r="G13" s="7" t="s">
        <v>40</v>
      </c>
      <c r="H13" s="1">
        <v>70000</v>
      </c>
      <c r="I13" s="1">
        <v>0</v>
      </c>
      <c r="J13" s="1">
        <f t="shared" si="3"/>
        <v>12352.941176470587</v>
      </c>
      <c r="K13" s="1">
        <f t="shared" si="2"/>
        <v>82352.941176470587</v>
      </c>
      <c r="L13" s="9" t="s">
        <v>28</v>
      </c>
      <c r="M13" s="10"/>
      <c r="N13" s="3"/>
      <c r="O13" s="3"/>
    </row>
    <row r="14" spans="1:15" ht="42.6" customHeight="1" x14ac:dyDescent="0.3">
      <c r="A14" s="28"/>
      <c r="B14" s="31"/>
      <c r="C14" s="32" t="s">
        <v>35</v>
      </c>
      <c r="D14" s="33"/>
      <c r="E14" s="33"/>
      <c r="F14" s="33"/>
      <c r="G14" s="34"/>
      <c r="H14" s="14">
        <f>SUM(H9:H13)</f>
        <v>340000</v>
      </c>
      <c r="I14" s="14">
        <f t="shared" ref="I14:K14" si="4">SUM(I9:I13)</f>
        <v>0</v>
      </c>
      <c r="J14" s="14">
        <f t="shared" si="4"/>
        <v>60000.294117647063</v>
      </c>
      <c r="K14" s="14">
        <f t="shared" si="4"/>
        <v>400000.29411764705</v>
      </c>
      <c r="L14" s="12"/>
      <c r="M14" s="13"/>
      <c r="N14" s="3"/>
      <c r="O14" s="3"/>
    </row>
    <row r="15" spans="1:15" ht="42.6" customHeight="1" x14ac:dyDescent="0.3">
      <c r="A15" s="23" t="s">
        <v>49</v>
      </c>
      <c r="B15" s="24"/>
      <c r="C15" s="24"/>
      <c r="D15" s="24"/>
      <c r="E15" s="24"/>
      <c r="F15" s="24"/>
      <c r="G15" s="25"/>
      <c r="H15" s="15">
        <f>SUM(H14,H8)</f>
        <v>620000</v>
      </c>
      <c r="I15" s="15">
        <f t="shared" ref="I15:K15" si="5">SUM(I14,I8)</f>
        <v>60000</v>
      </c>
      <c r="J15" s="15">
        <f t="shared" si="5"/>
        <v>120000.29411764706</v>
      </c>
      <c r="K15" s="15">
        <f t="shared" si="5"/>
        <v>800000.29411764699</v>
      </c>
      <c r="L15" s="16"/>
      <c r="M15" s="17"/>
      <c r="N15" s="3"/>
      <c r="O15" s="3"/>
    </row>
    <row r="16" spans="1:15" ht="16.2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6.2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6.2" x14ac:dyDescent="0.3"/>
    <row r="19" spans="1:15" ht="16.2" x14ac:dyDescent="0.3"/>
    <row r="20" spans="1:15" ht="16.2" x14ac:dyDescent="0.3"/>
    <row r="21" spans="1:15" ht="16.2" x14ac:dyDescent="0.3"/>
  </sheetData>
  <mergeCells count="18">
    <mergeCell ref="M2:M3"/>
    <mergeCell ref="A15:G15"/>
    <mergeCell ref="C8:G8"/>
    <mergeCell ref="C14:G14"/>
    <mergeCell ref="A4:A8"/>
    <mergeCell ref="B4:B8"/>
    <mergeCell ref="A9:A14"/>
    <mergeCell ref="B9:B14"/>
    <mergeCell ref="A2:A3"/>
    <mergeCell ref="B2:B3"/>
    <mergeCell ref="C2:C3"/>
    <mergeCell ref="D2:D3"/>
    <mergeCell ref="E2:E3"/>
    <mergeCell ref="F2:F3"/>
    <mergeCell ref="G2:G3"/>
    <mergeCell ref="H2:K2"/>
    <mergeCell ref="L2:L3"/>
    <mergeCell ref="A1:M1"/>
  </mergeCells>
  <phoneticPr fontId="3" type="noConversion"/>
  <pageMargins left="0.51181102362204722" right="0.51181102362204722" top="0.55118110236220474" bottom="0.55118110236220474" header="0.31496062992125984" footer="0.31496062992125984"/>
  <pageSetup paperSize="9" scale="5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owuser</dc:creator>
  <cp:lastModifiedBy>owuser</cp:lastModifiedBy>
  <cp:lastPrinted>2023-05-12T04:59:07Z</cp:lastPrinted>
  <dcterms:created xsi:type="dcterms:W3CDTF">2023-01-16T05:44:13Z</dcterms:created>
  <dcterms:modified xsi:type="dcterms:W3CDTF">2023-05-12T05:00:26Z</dcterms:modified>
</cp:coreProperties>
</file>