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研發處\計畫業務組\行政院國家科學委員會專題計畫清冊\網頁檔\"/>
    </mc:Choice>
  </mc:AlternateContent>
  <xr:revisionPtr revIDLastSave="0" documentId="8_{C96CB2B7-1D64-4856-9679-6D97EB24398F}" xr6:coauthVersionLast="47" xr6:coauthVersionMax="47" xr10:uidLastSave="{00000000-0000-0000-0000-000000000000}"/>
  <bookViews>
    <workbookView xWindow="-120" yWindow="-120" windowWidth="38640" windowHeight="21120" xr2:uid="{4BB5C0E7-DA7B-410A-8804-67B8D711672C}"/>
  </bookViews>
  <sheets>
    <sheet name="統計表" sheetId="4" r:id="rId1"/>
    <sheet name="一般專題研究計畫" sheetId="12" r:id="rId2"/>
    <sheet name="多年期專題研究計畫" sheetId="3" r:id="rId3"/>
    <sheet name="專案計畫" sheetId="1" r:id="rId4"/>
    <sheet name="產學合作研究計畫" sheetId="6" r:id="rId5"/>
    <sheet name="小聯盟計畫" sheetId="2" r:id="rId6"/>
    <sheet name="大專生計畫"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3" l="1"/>
  <c r="H36" i="12" l="1"/>
  <c r="H26" i="12"/>
  <c r="O16" i="4" l="1"/>
  <c r="H8" i="1"/>
  <c r="P34" i="4"/>
  <c r="P33" i="4"/>
  <c r="P35" i="4" s="1"/>
  <c r="P30" i="4"/>
  <c r="P31" i="4"/>
  <c r="P29" i="4"/>
  <c r="P26" i="4"/>
  <c r="P27" i="4"/>
  <c r="P25" i="4"/>
  <c r="P22" i="4"/>
  <c r="P23" i="4"/>
  <c r="P21" i="4"/>
  <c r="P24" i="4" s="1"/>
  <c r="P18" i="4"/>
  <c r="P19" i="4"/>
  <c r="P17" i="4"/>
  <c r="P14" i="4"/>
  <c r="P15" i="4"/>
  <c r="P12" i="4"/>
  <c r="P6" i="4"/>
  <c r="P7" i="4"/>
  <c r="P8" i="4"/>
  <c r="P9" i="4"/>
  <c r="P5" i="4"/>
  <c r="C35" i="4"/>
  <c r="D35" i="4"/>
  <c r="E35" i="4"/>
  <c r="F35" i="4"/>
  <c r="G35" i="4"/>
  <c r="H35" i="4"/>
  <c r="I35" i="4"/>
  <c r="J35" i="4"/>
  <c r="K35" i="4"/>
  <c r="L35" i="4"/>
  <c r="M35" i="4"/>
  <c r="N35" i="4"/>
  <c r="C32" i="4"/>
  <c r="D32" i="4"/>
  <c r="E32" i="4"/>
  <c r="F32" i="4"/>
  <c r="G32" i="4"/>
  <c r="H32" i="4"/>
  <c r="I32" i="4"/>
  <c r="J32" i="4"/>
  <c r="K32" i="4"/>
  <c r="L32" i="4"/>
  <c r="M32" i="4"/>
  <c r="N32" i="4"/>
  <c r="C28" i="4"/>
  <c r="D28" i="4"/>
  <c r="E28" i="4"/>
  <c r="F28" i="4"/>
  <c r="G28" i="4"/>
  <c r="H28" i="4"/>
  <c r="I28" i="4"/>
  <c r="J28" i="4"/>
  <c r="K28" i="4"/>
  <c r="L28" i="4"/>
  <c r="M28" i="4"/>
  <c r="N28" i="4"/>
  <c r="C24" i="4"/>
  <c r="D24" i="4"/>
  <c r="E24" i="4"/>
  <c r="F24" i="4"/>
  <c r="G24" i="4"/>
  <c r="H24" i="4"/>
  <c r="I24" i="4"/>
  <c r="J24" i="4"/>
  <c r="K24" i="4"/>
  <c r="L24" i="4"/>
  <c r="M24" i="4"/>
  <c r="N24" i="4"/>
  <c r="C20" i="4"/>
  <c r="D20" i="4"/>
  <c r="E20" i="4"/>
  <c r="F20" i="4"/>
  <c r="G20" i="4"/>
  <c r="H20" i="4"/>
  <c r="I20" i="4"/>
  <c r="J20" i="4"/>
  <c r="K20" i="4"/>
  <c r="L20" i="4"/>
  <c r="M20" i="4"/>
  <c r="N20" i="4"/>
  <c r="C16" i="4"/>
  <c r="D16" i="4"/>
  <c r="E16" i="4"/>
  <c r="F16" i="4"/>
  <c r="G16" i="4"/>
  <c r="H16" i="4"/>
  <c r="I16" i="4"/>
  <c r="K16" i="4"/>
  <c r="L16" i="4"/>
  <c r="M16" i="4"/>
  <c r="N16" i="4"/>
  <c r="C11" i="4"/>
  <c r="D11" i="4"/>
  <c r="E11" i="4"/>
  <c r="F11" i="4"/>
  <c r="G11" i="4"/>
  <c r="I11" i="4"/>
  <c r="J11" i="4"/>
  <c r="K11" i="4"/>
  <c r="L11" i="4"/>
  <c r="M11" i="4"/>
  <c r="N11" i="4"/>
  <c r="I15" i="6"/>
  <c r="H15" i="6"/>
  <c r="G15" i="6"/>
  <c r="F15" i="6"/>
  <c r="E15" i="6"/>
  <c r="D15" i="6"/>
  <c r="J13" i="4"/>
  <c r="J16" i="4" s="1"/>
  <c r="H20" i="3"/>
  <c r="P28" i="4" l="1"/>
  <c r="P20" i="4"/>
  <c r="P32" i="4"/>
  <c r="P13" i="4"/>
  <c r="P16" i="4" s="1"/>
  <c r="N36" i="4"/>
  <c r="M36" i="4"/>
  <c r="L36" i="4"/>
  <c r="K36" i="4"/>
  <c r="J36" i="4"/>
  <c r="I36" i="4"/>
  <c r="G36" i="4"/>
  <c r="F36" i="4"/>
  <c r="E36" i="4"/>
  <c r="D36" i="4"/>
  <c r="C36" i="4"/>
  <c r="H45" i="12"/>
  <c r="J59" i="7"/>
  <c r="K59" i="7"/>
  <c r="I59" i="7"/>
  <c r="H43" i="3"/>
  <c r="H41" i="3"/>
  <c r="J54" i="7"/>
  <c r="K54" i="7"/>
  <c r="I54" i="7"/>
  <c r="J52" i="7"/>
  <c r="K52" i="7"/>
  <c r="I52" i="7"/>
  <c r="J49" i="7"/>
  <c r="K49" i="7"/>
  <c r="I49" i="7"/>
  <c r="J44" i="7"/>
  <c r="K44" i="7"/>
  <c r="I44" i="7"/>
  <c r="J40" i="7"/>
  <c r="K40" i="7"/>
  <c r="I40" i="7"/>
  <c r="J35" i="7"/>
  <c r="K35" i="7"/>
  <c r="I35" i="7"/>
  <c r="J27" i="7"/>
  <c r="K27" i="7"/>
  <c r="I27" i="7"/>
  <c r="J25" i="7"/>
  <c r="K25" i="7"/>
  <c r="I25" i="7"/>
  <c r="J22" i="7"/>
  <c r="K22" i="7"/>
  <c r="I22" i="7"/>
  <c r="J18" i="7"/>
  <c r="K18" i="7"/>
  <c r="I18" i="7"/>
  <c r="J16" i="7"/>
  <c r="K16" i="7"/>
  <c r="I16" i="7"/>
  <c r="J12" i="7"/>
  <c r="K12" i="7"/>
  <c r="I12" i="7"/>
  <c r="J4" i="7"/>
  <c r="K4" i="7"/>
  <c r="I4" i="7"/>
  <c r="I8" i="6"/>
  <c r="I12" i="6"/>
  <c r="I10" i="6"/>
  <c r="H12" i="6"/>
  <c r="G12" i="6"/>
  <c r="F12" i="6"/>
  <c r="E12" i="6"/>
  <c r="D12" i="6"/>
  <c r="H10" i="1"/>
  <c r="H5" i="1"/>
  <c r="H39" i="3"/>
  <c r="H37" i="3"/>
  <c r="H35" i="3"/>
  <c r="H32" i="3"/>
  <c r="H26" i="3"/>
  <c r="H22" i="3"/>
  <c r="H16" i="3"/>
  <c r="H14" i="3"/>
  <c r="H8" i="3"/>
  <c r="H5" i="3"/>
  <c r="H74" i="12"/>
  <c r="H72" i="12"/>
  <c r="H70" i="12"/>
  <c r="H67" i="12"/>
  <c r="H65" i="12"/>
  <c r="H63" i="12"/>
  <c r="H60" i="12"/>
  <c r="H58" i="12"/>
  <c r="H54" i="12"/>
  <c r="H52" i="12"/>
  <c r="H41" i="12"/>
  <c r="H30" i="12"/>
  <c r="H19" i="12"/>
  <c r="H16" i="12"/>
  <c r="H12" i="12"/>
  <c r="H10" i="12"/>
  <c r="H6" i="12"/>
  <c r="H18" i="1"/>
  <c r="H16" i="1"/>
  <c r="H14" i="1"/>
  <c r="H12" i="1"/>
  <c r="H10" i="4" s="1"/>
  <c r="P10" i="4" s="1"/>
  <c r="P11" i="4" s="1"/>
  <c r="H5" i="2"/>
  <c r="I60" i="7" l="1"/>
  <c r="J60" i="7"/>
  <c r="K60" i="7"/>
  <c r="P36" i="4"/>
  <c r="I16" i="6"/>
  <c r="H75" i="12"/>
  <c r="H11" i="4"/>
  <c r="H36" i="4" s="1"/>
  <c r="H44" i="3"/>
  <c r="H19" i="1"/>
  <c r="O36" i="4" l="1"/>
</calcChain>
</file>

<file path=xl/sharedStrings.xml><?xml version="1.0" encoding="utf-8"?>
<sst xmlns="http://schemas.openxmlformats.org/spreadsheetml/2006/main" count="1094" uniqueCount="644">
  <si>
    <r>
      <rPr>
        <sz val="12"/>
        <rFont val="標楷體"/>
        <family val="4"/>
        <charset val="136"/>
      </rPr>
      <t>序號</t>
    </r>
  </si>
  <si>
    <r>
      <rPr>
        <sz val="12"/>
        <rFont val="標楷體"/>
        <family val="4"/>
        <charset val="136"/>
      </rPr>
      <t>計畫編號</t>
    </r>
  </si>
  <si>
    <r>
      <rPr>
        <sz val="12"/>
        <rFont val="標楷體"/>
        <family val="4"/>
        <charset val="136"/>
      </rPr>
      <t>計畫名稱</t>
    </r>
  </si>
  <si>
    <r>
      <rPr>
        <sz val="12"/>
        <rFont val="標楷體"/>
        <family val="4"/>
        <charset val="136"/>
      </rPr>
      <t>系所</t>
    </r>
  </si>
  <si>
    <r>
      <rPr>
        <sz val="12"/>
        <rFont val="標楷體"/>
        <family val="4"/>
        <charset val="136"/>
      </rPr>
      <t>主持人</t>
    </r>
  </si>
  <si>
    <r>
      <rPr>
        <sz val="12"/>
        <rFont val="標楷體"/>
        <family val="4"/>
        <charset val="136"/>
      </rPr>
      <t>職稱</t>
    </r>
    <phoneticPr fontId="4" type="noConversion"/>
  </si>
  <si>
    <r>
      <rPr>
        <sz val="12"/>
        <rFont val="標楷體"/>
        <family val="4"/>
        <charset val="136"/>
      </rPr>
      <t>執行期限</t>
    </r>
  </si>
  <si>
    <r>
      <rPr>
        <sz val="12"/>
        <rFont val="標楷體"/>
        <family val="4"/>
        <charset val="136"/>
      </rPr>
      <t>核定金額</t>
    </r>
  </si>
  <si>
    <t>補助國內大專院校購置「臺灣經濟新報」資料庫專案</t>
    <phoneticPr fontId="4" type="noConversion"/>
  </si>
  <si>
    <t>材料科學工程學系</t>
    <phoneticPr fontId="4" type="noConversion"/>
  </si>
  <si>
    <t>謝健</t>
    <phoneticPr fontId="4" type="noConversion"/>
  </si>
  <si>
    <t>教授</t>
    <phoneticPr fontId="4" type="noConversion"/>
  </si>
  <si>
    <t>助理教授</t>
    <phoneticPr fontId="4" type="noConversion"/>
  </si>
  <si>
    <t>113-2740-H-239-001 -ET</t>
    <phoneticPr fontId="4" type="noConversion"/>
  </si>
  <si>
    <r>
      <t xml:space="preserve">113/01/01 </t>
    </r>
    <r>
      <rPr>
        <sz val="12"/>
        <rFont val="細明體"/>
        <family val="3"/>
        <charset val="136"/>
      </rPr>
      <t>～</t>
    </r>
    <r>
      <rPr>
        <sz val="12"/>
        <rFont val="Times New Roman"/>
        <family val="1"/>
      </rPr>
      <t xml:space="preserve"> 113/12/31</t>
    </r>
  </si>
  <si>
    <t>徐凡媐</t>
    <phoneticPr fontId="4" type="noConversion"/>
  </si>
  <si>
    <r>
      <t xml:space="preserve">113/01/01 </t>
    </r>
    <r>
      <rPr>
        <sz val="12"/>
        <rFont val="細明體"/>
        <family val="3"/>
        <charset val="136"/>
      </rPr>
      <t>～</t>
    </r>
    <r>
      <rPr>
        <sz val="12"/>
        <rFont val="Times New Roman"/>
        <family val="1"/>
      </rPr>
      <t xml:space="preserve"> 114/12/31</t>
    </r>
  </si>
  <si>
    <t>113-2222-E-239 -001 -MY2</t>
  </si>
  <si>
    <t>全像式追蹤雷射干涉量測系統之設計與開發(1/2)</t>
    <phoneticPr fontId="4" type="noConversion"/>
  </si>
  <si>
    <t>光電工程學系</t>
    <phoneticPr fontId="4" type="noConversion"/>
  </si>
  <si>
    <t>職稱</t>
    <phoneticPr fontId="4" type="noConversion"/>
  </si>
  <si>
    <t>能源工程學系</t>
  </si>
  <si>
    <t>陳建仲</t>
  </si>
  <si>
    <t>合計</t>
    <phoneticPr fontId="4" type="noConversion"/>
  </si>
  <si>
    <t xml:space="preserve"> 陽極處理先進技術諮詢與陽極膜性質檢測及結構解析技術產業應用服務(第二期)(1/3)</t>
    <phoneticPr fontId="4" type="noConversion"/>
  </si>
  <si>
    <t>113-2622-8-239-001 -TM</t>
    <phoneticPr fontId="4" type="noConversion"/>
  </si>
  <si>
    <r>
      <t xml:space="preserve">113/02/01 </t>
    </r>
    <r>
      <rPr>
        <sz val="10"/>
        <rFont val="Microsoft JhengHei UI"/>
        <family val="1"/>
        <charset val="136"/>
      </rPr>
      <t>～</t>
    </r>
    <r>
      <rPr>
        <sz val="10"/>
        <rFont val="Times New Roman"/>
        <family val="1"/>
      </rPr>
      <t xml:space="preserve"> 114/01/31 </t>
    </r>
    <phoneticPr fontId="4" type="noConversion"/>
  </si>
  <si>
    <t>助理教授</t>
  </si>
  <si>
    <t>資訊工程學系</t>
  </si>
  <si>
    <t>113-2222-E-239-002</t>
    <phoneticPr fontId="4" type="noConversion"/>
  </si>
  <si>
    <r>
      <rPr>
        <sz val="14"/>
        <rFont val="標楷體"/>
        <family val="4"/>
        <charset val="136"/>
      </rPr>
      <t>學院</t>
    </r>
    <phoneticPr fontId="19" type="noConversion"/>
  </si>
  <si>
    <r>
      <rPr>
        <sz val="14"/>
        <rFont val="標楷體"/>
        <family val="4"/>
        <charset val="136"/>
      </rPr>
      <t>系所</t>
    </r>
    <phoneticPr fontId="19" type="noConversion"/>
  </si>
  <si>
    <r>
      <t xml:space="preserve">專案計畫
</t>
    </r>
    <r>
      <rPr>
        <sz val="10"/>
        <rFont val="標楷體"/>
        <family val="4"/>
        <charset val="136"/>
      </rPr>
      <t>(含當年核定及前年核定之多年期計畫)</t>
    </r>
    <phoneticPr fontId="19" type="noConversion"/>
  </si>
  <si>
    <t>大專生計畫</t>
    <phoneticPr fontId="19" type="noConversion"/>
  </si>
  <si>
    <t>合計
(不含大專生計畫)</t>
    <phoneticPr fontId="19" type="noConversion"/>
  </si>
  <si>
    <r>
      <rPr>
        <sz val="12"/>
        <rFont val="標楷體"/>
        <family val="4"/>
        <charset val="136"/>
      </rPr>
      <t>通過</t>
    </r>
    <phoneticPr fontId="19" type="noConversion"/>
  </si>
  <si>
    <r>
      <rPr>
        <sz val="12"/>
        <rFont val="標楷體"/>
        <family val="4"/>
        <charset val="136"/>
      </rPr>
      <t>核定金額</t>
    </r>
    <phoneticPr fontId="19" type="noConversion"/>
  </si>
  <si>
    <t>核定金額</t>
    <phoneticPr fontId="19" type="noConversion"/>
  </si>
  <si>
    <t>通過</t>
    <phoneticPr fontId="19" type="noConversion"/>
  </si>
  <si>
    <t>理工學院</t>
    <phoneticPr fontId="19" type="noConversion"/>
  </si>
  <si>
    <r>
      <rPr>
        <sz val="14"/>
        <rFont val="標楷體"/>
        <family val="4"/>
        <charset val="136"/>
      </rPr>
      <t>土木系</t>
    </r>
    <phoneticPr fontId="19" type="noConversion"/>
  </si>
  <si>
    <r>
      <rPr>
        <sz val="14"/>
        <rFont val="標楷體"/>
        <family val="4"/>
        <charset val="136"/>
      </rPr>
      <t>化工系</t>
    </r>
    <phoneticPr fontId="19" type="noConversion"/>
  </si>
  <si>
    <r>
      <rPr>
        <sz val="14"/>
        <rFont val="標楷體"/>
        <family val="4"/>
        <charset val="136"/>
      </rPr>
      <t>材料系</t>
    </r>
    <phoneticPr fontId="19" type="noConversion"/>
  </si>
  <si>
    <t>能源系</t>
    <phoneticPr fontId="19" type="noConversion"/>
  </si>
  <si>
    <r>
      <rPr>
        <sz val="14"/>
        <rFont val="標楷體"/>
        <family val="4"/>
        <charset val="136"/>
      </rPr>
      <t>環安系</t>
    </r>
    <phoneticPr fontId="19" type="noConversion"/>
  </si>
  <si>
    <r>
      <rPr>
        <sz val="14"/>
        <rFont val="標楷體"/>
        <family val="4"/>
        <charset val="136"/>
      </rPr>
      <t>機械系</t>
    </r>
    <phoneticPr fontId="19" type="noConversion"/>
  </si>
  <si>
    <r>
      <rPr>
        <sz val="14"/>
        <rFont val="標楷體"/>
        <family val="4"/>
        <charset val="136"/>
      </rPr>
      <t>小計</t>
    </r>
    <phoneticPr fontId="19" type="noConversion"/>
  </si>
  <si>
    <t>電機資訊學院</t>
    <phoneticPr fontId="19" type="noConversion"/>
  </si>
  <si>
    <r>
      <rPr>
        <sz val="14"/>
        <rFont val="標楷體"/>
        <family val="4"/>
        <charset val="136"/>
      </rPr>
      <t>電子系</t>
    </r>
    <phoneticPr fontId="19" type="noConversion"/>
  </si>
  <si>
    <r>
      <rPr>
        <sz val="14"/>
        <rFont val="標楷體"/>
        <family val="4"/>
        <charset val="136"/>
      </rPr>
      <t>電機系</t>
    </r>
    <phoneticPr fontId="19" type="noConversion"/>
  </si>
  <si>
    <t>光電系</t>
    <phoneticPr fontId="19" type="noConversion"/>
  </si>
  <si>
    <r>
      <rPr>
        <sz val="14"/>
        <rFont val="標楷體"/>
        <family val="4"/>
        <charset val="136"/>
      </rPr>
      <t>資工系</t>
    </r>
    <phoneticPr fontId="19" type="noConversion"/>
  </si>
  <si>
    <t>管理學院</t>
    <phoneticPr fontId="4" type="noConversion"/>
  </si>
  <si>
    <r>
      <rPr>
        <sz val="14"/>
        <rFont val="標楷體"/>
        <family val="4"/>
        <charset val="136"/>
      </rPr>
      <t>經管系</t>
    </r>
    <phoneticPr fontId="19" type="noConversion"/>
  </si>
  <si>
    <r>
      <rPr>
        <sz val="14"/>
        <rFont val="標楷體"/>
        <family val="4"/>
        <charset val="136"/>
      </rPr>
      <t>資管系</t>
    </r>
    <phoneticPr fontId="19" type="noConversion"/>
  </si>
  <si>
    <r>
      <rPr>
        <sz val="14"/>
        <rFont val="標楷體"/>
        <family val="4"/>
        <charset val="136"/>
      </rPr>
      <t>財金系</t>
    </r>
    <phoneticPr fontId="19" type="noConversion"/>
  </si>
  <si>
    <t>設計學院</t>
    <phoneticPr fontId="4" type="noConversion"/>
  </si>
  <si>
    <r>
      <rPr>
        <sz val="14"/>
        <rFont val="標楷體"/>
        <family val="4"/>
        <charset val="136"/>
      </rPr>
      <t>工設系</t>
    </r>
    <phoneticPr fontId="19" type="noConversion"/>
  </si>
  <si>
    <r>
      <rPr>
        <sz val="14"/>
        <rFont val="標楷體"/>
        <family val="4"/>
        <charset val="136"/>
      </rPr>
      <t>建築系</t>
    </r>
    <phoneticPr fontId="19" type="noConversion"/>
  </si>
  <si>
    <t>原住民專班</t>
    <phoneticPr fontId="19" type="noConversion"/>
  </si>
  <si>
    <t>客家研究學院</t>
    <phoneticPr fontId="19" type="noConversion"/>
  </si>
  <si>
    <r>
      <rPr>
        <sz val="14"/>
        <rFont val="標楷體"/>
        <family val="4"/>
        <charset val="136"/>
      </rPr>
      <t>客傳所</t>
    </r>
    <phoneticPr fontId="19" type="noConversion"/>
  </si>
  <si>
    <t>文創系</t>
    <phoneticPr fontId="4" type="noConversion"/>
  </si>
  <si>
    <t>文觀系</t>
    <phoneticPr fontId="19" type="noConversion"/>
  </si>
  <si>
    <t>人文與社會學院</t>
    <phoneticPr fontId="19" type="noConversion"/>
  </si>
  <si>
    <r>
      <rPr>
        <sz val="14"/>
        <rFont val="標楷體"/>
        <family val="4"/>
        <charset val="136"/>
      </rPr>
      <t>語傳系</t>
    </r>
    <phoneticPr fontId="19" type="noConversion"/>
  </si>
  <si>
    <r>
      <rPr>
        <sz val="14"/>
        <rFont val="標楷體"/>
        <family val="4"/>
        <charset val="136"/>
      </rPr>
      <t>華文系</t>
    </r>
    <phoneticPr fontId="19" type="noConversion"/>
  </si>
  <si>
    <t>共同教育委員會</t>
    <phoneticPr fontId="4" type="noConversion"/>
  </si>
  <si>
    <t>通識教育中心</t>
    <phoneticPr fontId="4" type="noConversion"/>
  </si>
  <si>
    <t>語文中心</t>
  </si>
  <si>
    <t>合計</t>
    <phoneticPr fontId="19" type="noConversion"/>
  </si>
  <si>
    <r>
      <t>113</t>
    </r>
    <r>
      <rPr>
        <sz val="16"/>
        <rFont val="標楷體"/>
        <family val="4"/>
        <charset val="136"/>
      </rPr>
      <t>年度國科會各類專題研究計畫各學院、系、所申請</t>
    </r>
    <r>
      <rPr>
        <sz val="16"/>
        <rFont val="Times New Roman"/>
        <family val="1"/>
      </rPr>
      <t>/</t>
    </r>
    <r>
      <rPr>
        <sz val="16"/>
        <rFont val="標楷體"/>
        <family val="4"/>
        <charset val="136"/>
      </rPr>
      <t>通過一覽表</t>
    </r>
    <phoneticPr fontId="4" type="noConversion"/>
  </si>
  <si>
    <r>
      <rPr>
        <sz val="12"/>
        <rFont val="標楷體"/>
        <family val="4"/>
        <charset val="136"/>
      </rPr>
      <t>專題計畫</t>
    </r>
    <r>
      <rPr>
        <sz val="10"/>
        <rFont val="標楷體"/>
        <family val="4"/>
        <charset val="136"/>
      </rPr>
      <t xml:space="preserve">
</t>
    </r>
    <r>
      <rPr>
        <sz val="10"/>
        <rFont val="Times New Roman"/>
        <family val="1"/>
      </rPr>
      <t>(113/1</t>
    </r>
    <r>
      <rPr>
        <sz val="10"/>
        <rFont val="標楷體"/>
        <family val="4"/>
        <charset val="136"/>
      </rPr>
      <t>整批申請</t>
    </r>
    <r>
      <rPr>
        <sz val="10"/>
        <rFont val="Times New Roman"/>
        <family val="1"/>
      </rPr>
      <t>)</t>
    </r>
    <phoneticPr fontId="19" type="noConversion"/>
  </si>
  <si>
    <r>
      <rPr>
        <sz val="12"/>
        <rFont val="標楷體"/>
        <family val="4"/>
        <charset val="136"/>
      </rPr>
      <t xml:space="preserve">專題計畫
</t>
    </r>
    <r>
      <rPr>
        <sz val="10"/>
        <rFont val="標楷體"/>
        <family val="4"/>
        <charset val="136"/>
      </rPr>
      <t>（</t>
    </r>
    <r>
      <rPr>
        <sz val="10"/>
        <rFont val="Times New Roman"/>
        <family val="1"/>
      </rPr>
      <t>111</t>
    </r>
    <r>
      <rPr>
        <sz val="10"/>
        <rFont val="標楷體"/>
        <family val="4"/>
        <charset val="136"/>
      </rPr>
      <t>及</t>
    </r>
    <r>
      <rPr>
        <sz val="10"/>
        <rFont val="Times New Roman"/>
        <family val="1"/>
      </rPr>
      <t>112</t>
    </r>
    <r>
      <rPr>
        <sz val="10"/>
        <rFont val="標楷體"/>
        <family val="4"/>
        <charset val="136"/>
      </rPr>
      <t>年核定之多年期計畫）</t>
    </r>
    <phoneticPr fontId="19" type="noConversion"/>
  </si>
  <si>
    <t>華文中心</t>
    <phoneticPr fontId="19" type="noConversion"/>
  </si>
  <si>
    <t>電機工程學系</t>
  </si>
  <si>
    <r>
      <t xml:space="preserve">113/03/01 </t>
    </r>
    <r>
      <rPr>
        <sz val="12"/>
        <rFont val="微軟正黑體"/>
        <family val="1"/>
        <charset val="136"/>
      </rPr>
      <t>～</t>
    </r>
    <r>
      <rPr>
        <sz val="12"/>
        <rFont val="Times New Roman"/>
        <family val="1"/>
      </rPr>
      <t xml:space="preserve"> 114/02/28 </t>
    </r>
    <phoneticPr fontId="4" type="noConversion"/>
  </si>
  <si>
    <t>113-2222-E-239-003</t>
    <phoneticPr fontId="4" type="noConversion"/>
  </si>
  <si>
    <t>機械工程學系</t>
  </si>
  <si>
    <t>使用五軸數控加工機加工高減速比戟齒輪之研究</t>
  </si>
  <si>
    <r>
      <t xml:space="preserve">113/08/01 </t>
    </r>
    <r>
      <rPr>
        <sz val="12"/>
        <rFont val="微軟正黑體"/>
        <family val="1"/>
        <charset val="136"/>
      </rPr>
      <t>～</t>
    </r>
    <r>
      <rPr>
        <sz val="12"/>
        <rFont val="Times New Roman"/>
        <family val="1"/>
      </rPr>
      <t xml:space="preserve"> 114/07/31</t>
    </r>
    <phoneticPr fontId="4" type="noConversion"/>
  </si>
  <si>
    <t>小計</t>
    <phoneticPr fontId="4" type="noConversion"/>
  </si>
  <si>
    <t>111-2221-E-239-021-MY3</t>
    <phoneticPr fontId="4" type="noConversion"/>
  </si>
  <si>
    <r>
      <rPr>
        <sz val="12"/>
        <rFont val="標楷體"/>
        <family val="4"/>
        <charset val="136"/>
      </rPr>
      <t>教授</t>
    </r>
  </si>
  <si>
    <t>111-2221-E-239-009-MY3</t>
    <phoneticPr fontId="4" type="noConversion"/>
  </si>
  <si>
    <r>
      <rPr>
        <sz val="12"/>
        <rFont val="標楷體"/>
        <family val="4"/>
        <charset val="136"/>
      </rPr>
      <t>環境與安全衛生工程學系</t>
    </r>
  </si>
  <si>
    <r>
      <rPr>
        <sz val="12"/>
        <rFont val="標楷體"/>
        <family val="4"/>
        <charset val="136"/>
      </rPr>
      <t>助理教授</t>
    </r>
  </si>
  <si>
    <t>111-2628-E-239-003-MY3</t>
    <phoneticPr fontId="4" type="noConversion"/>
  </si>
  <si>
    <r>
      <rPr>
        <sz val="12"/>
        <rFont val="標楷體"/>
        <family val="4"/>
        <charset val="136"/>
      </rPr>
      <t>副教授</t>
    </r>
  </si>
  <si>
    <r>
      <rPr>
        <sz val="12"/>
        <rFont val="標楷體"/>
        <family val="4"/>
        <charset val="136"/>
      </rPr>
      <t>助理教授</t>
    </r>
    <phoneticPr fontId="4" type="noConversion"/>
  </si>
  <si>
    <t>111-2221-E-239-012-MY3</t>
    <phoneticPr fontId="4" type="noConversion"/>
  </si>
  <si>
    <r>
      <rPr>
        <sz val="12"/>
        <rFont val="標楷體"/>
        <family val="4"/>
        <charset val="136"/>
      </rPr>
      <t>電子工程學系</t>
    </r>
  </si>
  <si>
    <t>111-2628-E-239-002-MY3</t>
    <phoneticPr fontId="4" type="noConversion"/>
  </si>
  <si>
    <t>111-2221-E-239-035-MY3</t>
    <phoneticPr fontId="4" type="noConversion"/>
  </si>
  <si>
    <t>111-2221-E-239-010-MY3</t>
    <phoneticPr fontId="4" type="noConversion"/>
  </si>
  <si>
    <t>111-2112-M-239-002-MY3</t>
    <phoneticPr fontId="4" type="noConversion"/>
  </si>
  <si>
    <r>
      <rPr>
        <sz val="12"/>
        <rFont val="標楷體"/>
        <family val="4"/>
        <charset val="136"/>
      </rPr>
      <t>經營管理學系</t>
    </r>
  </si>
  <si>
    <t xml:space="preserve">111-2221-E-239 -034 -MY3 </t>
    <phoneticPr fontId="4" type="noConversion"/>
  </si>
  <si>
    <t>教授</t>
  </si>
  <si>
    <t>112-2221-E-239 -001 -MY3</t>
    <phoneticPr fontId="4" type="noConversion"/>
  </si>
  <si>
    <t>112-2113-M-239 -001 -MY2</t>
    <phoneticPr fontId="4" type="noConversion"/>
  </si>
  <si>
    <t>112-2221-E-239 -011 -MY2</t>
    <phoneticPr fontId="4" type="noConversion"/>
  </si>
  <si>
    <t>112-2221-E-239 -012 -MY2</t>
    <phoneticPr fontId="4" type="noConversion"/>
  </si>
  <si>
    <t>112-2221-E-239 -014 -MY3</t>
    <phoneticPr fontId="4" type="noConversion"/>
  </si>
  <si>
    <t xml:space="preserve">112-2221-E-239 -037 -MY3 </t>
    <phoneticPr fontId="4" type="noConversion"/>
  </si>
  <si>
    <t>112-2221-E-239 -006 -MY2</t>
    <phoneticPr fontId="4" type="noConversion"/>
  </si>
  <si>
    <r>
      <rPr>
        <sz val="12"/>
        <rFont val="標楷體"/>
        <family val="4"/>
        <charset val="136"/>
      </rPr>
      <t>機器學習優化新穎</t>
    </r>
    <r>
      <rPr>
        <sz val="12"/>
        <rFont val="Times New Roman"/>
        <family val="1"/>
      </rPr>
      <t>Ni-Fe</t>
    </r>
    <r>
      <rPr>
        <sz val="12"/>
        <rFont val="標楷體"/>
        <family val="4"/>
        <charset val="136"/>
      </rPr>
      <t>雙金屬功能型複合生物炭觸媒於微波甲烷雙重組過程之研究</t>
    </r>
    <r>
      <rPr>
        <sz val="12"/>
        <rFont val="Times New Roman"/>
        <family val="1"/>
      </rPr>
      <t>(3/3)</t>
    </r>
    <phoneticPr fontId="4" type="noConversion"/>
  </si>
  <si>
    <t>112-2221-E-239 -035 -MY2</t>
    <phoneticPr fontId="4" type="noConversion"/>
  </si>
  <si>
    <t>112-2221-E-239 -034 -MY2</t>
    <phoneticPr fontId="4" type="noConversion"/>
  </si>
  <si>
    <t xml:space="preserve">112-2221-E-239 -036 -MY3 </t>
    <phoneticPr fontId="4" type="noConversion"/>
  </si>
  <si>
    <t>112-2410-H-239 -002 -MY2</t>
    <phoneticPr fontId="4" type="noConversion"/>
  </si>
  <si>
    <t>112-2410-H-239 -010 -MY2</t>
    <phoneticPr fontId="4" type="noConversion"/>
  </si>
  <si>
    <t>112-2410-H-239 -015 -MY2</t>
    <phoneticPr fontId="4" type="noConversion"/>
  </si>
  <si>
    <r>
      <rPr>
        <sz val="12"/>
        <rFont val="標楷體"/>
        <family val="4"/>
        <charset val="136"/>
      </rPr>
      <t>化學工程學系</t>
    </r>
  </si>
  <si>
    <r>
      <rPr>
        <sz val="12"/>
        <rFont val="標楷體"/>
        <family val="4"/>
        <charset val="136"/>
      </rPr>
      <t>小計</t>
    </r>
    <phoneticPr fontId="4" type="noConversion"/>
  </si>
  <si>
    <r>
      <rPr>
        <sz val="12"/>
        <rFont val="標楷體"/>
        <family val="4"/>
        <charset val="136"/>
      </rPr>
      <t>材料科學工程學系</t>
    </r>
    <phoneticPr fontId="4" type="noConversion"/>
  </si>
  <si>
    <r>
      <rPr>
        <sz val="12"/>
        <rFont val="標楷體"/>
        <family val="4"/>
        <charset val="136"/>
      </rPr>
      <t>釩系半導體玻璃開發及其電阻式記憶體應用之研究</t>
    </r>
    <r>
      <rPr>
        <sz val="12"/>
        <rFont val="Times New Roman"/>
        <family val="1"/>
      </rPr>
      <t>(2/3)</t>
    </r>
    <phoneticPr fontId="4" type="noConversion"/>
  </si>
  <si>
    <r>
      <rPr>
        <sz val="12"/>
        <rFont val="標楷體"/>
        <family val="4"/>
        <charset val="136"/>
      </rPr>
      <t>整合可持續和智慧產品服務系統：以永續的產品和消費角度來詮釋－子</t>
    </r>
    <r>
      <rPr>
        <sz val="12"/>
        <rFont val="Times New Roman"/>
        <family val="1"/>
      </rPr>
      <t xml:space="preserve"> </t>
    </r>
    <r>
      <rPr>
        <sz val="12"/>
        <rFont val="標楷體"/>
        <family val="4"/>
        <charset val="136"/>
      </rPr>
      <t>計畫五：台灣餐飲業的可持續包裝：消費過程整合之分析</t>
    </r>
    <r>
      <rPr>
        <sz val="12"/>
        <rFont val="Times New Roman"/>
        <family val="1"/>
      </rPr>
      <t>(3/3)</t>
    </r>
    <phoneticPr fontId="4" type="noConversion"/>
  </si>
  <si>
    <r>
      <rPr>
        <sz val="12"/>
        <rFont val="標楷體"/>
        <family val="4"/>
        <charset val="136"/>
      </rPr>
      <t>經營管理學系</t>
    </r>
    <phoneticPr fontId="4" type="noConversion"/>
  </si>
  <si>
    <r>
      <rPr>
        <sz val="12"/>
        <rFont val="標楷體"/>
        <family val="4"/>
        <charset val="136"/>
      </rPr>
      <t>頭戴式顯示裝置於機台安裝、操作、故障排除之</t>
    </r>
    <r>
      <rPr>
        <sz val="12"/>
        <rFont val="Times New Roman"/>
        <family val="1"/>
      </rPr>
      <t>AR/MR</t>
    </r>
    <r>
      <rPr>
        <sz val="12"/>
        <rFont val="標楷體"/>
        <family val="4"/>
        <charset val="136"/>
      </rPr>
      <t>輔助系統開發設計</t>
    </r>
    <r>
      <rPr>
        <sz val="12"/>
        <rFont val="Times New Roman"/>
        <family val="1"/>
      </rPr>
      <t xml:space="preserve"> </t>
    </r>
    <r>
      <rPr>
        <sz val="12"/>
        <rFont val="標楷體"/>
        <family val="4"/>
        <charset val="136"/>
      </rPr>
      <t>－子計畫二：光學穿透式頭戴顯示器成像距離與視覺績效探討</t>
    </r>
    <r>
      <rPr>
        <sz val="12"/>
        <rFont val="Times New Roman"/>
        <family val="1"/>
      </rPr>
      <t>(2/3)</t>
    </r>
    <phoneticPr fontId="4" type="noConversion"/>
  </si>
  <si>
    <r>
      <rPr>
        <sz val="12"/>
        <rFont val="標楷體"/>
        <family val="4"/>
        <charset val="136"/>
      </rPr>
      <t>合計</t>
    </r>
    <phoneticPr fontId="4" type="noConversion"/>
  </si>
  <si>
    <r>
      <t xml:space="preserve">113/08/01 </t>
    </r>
    <r>
      <rPr>
        <sz val="12"/>
        <rFont val="標楷體"/>
        <family val="4"/>
        <charset val="136"/>
      </rPr>
      <t>～</t>
    </r>
    <r>
      <rPr>
        <sz val="12"/>
        <rFont val="Times New Roman"/>
        <family val="1"/>
      </rPr>
      <t xml:space="preserve"> 114/07/31</t>
    </r>
    <phoneticPr fontId="4" type="noConversion"/>
  </si>
  <si>
    <t>112-2629-H-239-001-MY2</t>
    <phoneticPr fontId="4" type="noConversion"/>
  </si>
  <si>
    <t>113/8/1~114/7/31</t>
    <phoneticPr fontId="4" type="noConversion"/>
  </si>
  <si>
    <t>土木與防災工程學系</t>
  </si>
  <si>
    <t>柳文成</t>
    <phoneticPr fontId="4" type="noConversion"/>
  </si>
  <si>
    <t>教授且兼任副校長</t>
  </si>
  <si>
    <t>113-2119-M-239-001</t>
    <phoneticPr fontId="4" type="noConversion"/>
  </si>
  <si>
    <t>113/06/01~ 114/05/31</t>
    <phoneticPr fontId="4" type="noConversion"/>
  </si>
  <si>
    <r>
      <rPr>
        <sz val="12"/>
        <rFont val="標楷體"/>
        <family val="4"/>
        <charset val="136"/>
      </rPr>
      <t>合作廠商</t>
    </r>
    <phoneticPr fontId="19" type="noConversion"/>
  </si>
  <si>
    <t>113-2622-E-239-001</t>
  </si>
  <si>
    <t>113-2622-E-239-003</t>
  </si>
  <si>
    <t>113-2622-E-239-004</t>
  </si>
  <si>
    <t>113-2622-E-239-005</t>
  </si>
  <si>
    <t>113-2622-E-239-002</t>
  </si>
  <si>
    <t>副教授</t>
  </si>
  <si>
    <t>113-2222-E-239-004</t>
    <phoneticPr fontId="4" type="noConversion"/>
  </si>
  <si>
    <t>113-2124-M-239-001</t>
  </si>
  <si>
    <t>數位科技整合技術應用於山區公路防災預警系統－數位科技整合技術應用於山區公路防災預警系統(1/3)</t>
    <phoneticPr fontId="4" type="noConversion"/>
  </si>
  <si>
    <r>
      <t xml:space="preserve">113/06/01 </t>
    </r>
    <r>
      <rPr>
        <sz val="12"/>
        <rFont val="細明體"/>
        <family val="3"/>
        <charset val="136"/>
      </rPr>
      <t>～</t>
    </r>
    <r>
      <rPr>
        <sz val="12"/>
        <rFont val="Times New Roman"/>
        <family val="1"/>
      </rPr>
      <t xml:space="preserve"> 114/05/31</t>
    </r>
  </si>
  <si>
    <r>
      <t xml:space="preserve">113/08/01 </t>
    </r>
    <r>
      <rPr>
        <sz val="12"/>
        <rFont val="標楷體"/>
        <family val="4"/>
        <charset val="136"/>
      </rPr>
      <t>～</t>
    </r>
    <r>
      <rPr>
        <sz val="12"/>
        <rFont val="Times New Roman"/>
        <family val="1"/>
      </rPr>
      <t xml:space="preserve"> 115/07/31</t>
    </r>
    <phoneticPr fontId="4" type="noConversion"/>
  </si>
  <si>
    <t>林永昇</t>
    <phoneticPr fontId="4" type="noConversion"/>
  </si>
  <si>
    <t>林永昇</t>
  </si>
  <si>
    <t>113/7/1-114/2/28</t>
    <phoneticPr fontId="4" type="noConversion"/>
  </si>
  <si>
    <t>113-2813-C-239-002-E</t>
  </si>
  <si>
    <t>黃淑玲</t>
  </si>
  <si>
    <t>113-2813-C-239-003-E</t>
  </si>
  <si>
    <t>113-2813-C-239-005-E</t>
  </si>
  <si>
    <t>113-2813-C-239-006-H</t>
  </si>
  <si>
    <t>113-2813-C-239-007-H</t>
  </si>
  <si>
    <t>113-2813-C-239-008-H</t>
  </si>
  <si>
    <t>113-2813-C-239-009-M</t>
  </si>
  <si>
    <t>蔡林彤飛</t>
  </si>
  <si>
    <t>助理教授且兼任教務處教學發展中心主任</t>
  </si>
  <si>
    <t>113-2813-C-239-010-H</t>
  </si>
  <si>
    <t>113-2813-C-239-012-E</t>
  </si>
  <si>
    <t>113-2813-C-239-016-H</t>
  </si>
  <si>
    <t>113-2813-C-239-017-H</t>
  </si>
  <si>
    <t>113-2813-C-239-018-H</t>
  </si>
  <si>
    <t>113-2813-C-239-020-E</t>
  </si>
  <si>
    <t>113-2813-C-239-021-E</t>
  </si>
  <si>
    <t>113-2813-C-239-022-E</t>
  </si>
  <si>
    <t>113-2813-C-239-023-E</t>
  </si>
  <si>
    <t>113-2813-C-239-024-E</t>
  </si>
  <si>
    <t>江姿萱</t>
  </si>
  <si>
    <t>113-2813-C-239-025-E</t>
  </si>
  <si>
    <t>113-2813-C-239-026-E</t>
  </si>
  <si>
    <t>113-2813-C-239-027-E</t>
  </si>
  <si>
    <t>113-2813-C-239-028-H</t>
  </si>
  <si>
    <t>113-2813-C-239-029-H</t>
  </si>
  <si>
    <t>113-2813-C-239-030-H</t>
  </si>
  <si>
    <t>113-2813-C-239-031-H</t>
  </si>
  <si>
    <t>113-2813-C-239-032-H</t>
  </si>
  <si>
    <t>113-2813-C-239-033-H</t>
  </si>
  <si>
    <t>113-2813-C-239-034-H</t>
  </si>
  <si>
    <t>113-2813-C-239-035-H</t>
  </si>
  <si>
    <t>溫如梅</t>
  </si>
  <si>
    <t>約聘助理教授</t>
  </si>
  <si>
    <t>113-2813-C-239-036-E</t>
  </si>
  <si>
    <t>113-2813-C-239-037-E</t>
  </si>
  <si>
    <t>113-2813-C-239-038-B</t>
  </si>
  <si>
    <t>陳郁君</t>
  </si>
  <si>
    <t>113-2813-C-239-040-E</t>
  </si>
  <si>
    <t>113-2813-C-239-041-H</t>
  </si>
  <si>
    <t>113-2813-C-239-042-H</t>
  </si>
  <si>
    <t>郭光明</t>
  </si>
  <si>
    <t>113-2813-C-239-043-H</t>
  </si>
  <si>
    <t>113-2813-C-239-044-H</t>
  </si>
  <si>
    <t>113-2813-C-239-045-H</t>
  </si>
  <si>
    <t>113-2813-C-239-046-E</t>
  </si>
  <si>
    <t>113-2813-C-239-047-H</t>
  </si>
  <si>
    <t>113-2813-C-239-048-H</t>
  </si>
  <si>
    <t>113-2112-M-239-001</t>
    <phoneticPr fontId="4" type="noConversion"/>
  </si>
  <si>
    <t>113/8/1-114/7/31</t>
    <phoneticPr fontId="4" type="noConversion"/>
  </si>
  <si>
    <t>化學工程學系</t>
  </si>
  <si>
    <t>開發天然可注射式紅藜-玻尿酸水膠用於減緩視網膜細胞發炎病症</t>
    <phoneticPr fontId="4" type="noConversion"/>
  </si>
  <si>
    <t>教授且兼任能源系主任</t>
  </si>
  <si>
    <t>環境與安全衛生工程學系</t>
  </si>
  <si>
    <t>電子工程學系</t>
  </si>
  <si>
    <t>以最佳化演算法消除擴散磁振造影移動假影之驗證研究</t>
    <phoneticPr fontId="4" type="noConversion"/>
  </si>
  <si>
    <t>新二維巢狀陣列實現與研究</t>
    <phoneticPr fontId="4" type="noConversion"/>
  </si>
  <si>
    <t>低溫多功能生物相容材料之開發</t>
    <phoneticPr fontId="4" type="noConversion"/>
  </si>
  <si>
    <t>智慧型光儲電能轉換系統設計與硬體實現</t>
    <phoneticPr fontId="4" type="noConversion"/>
  </si>
  <si>
    <t>許正興</t>
  </si>
  <si>
    <t>熱電轉換陣列天線模組之探究</t>
    <phoneticPr fontId="4" type="noConversion"/>
  </si>
  <si>
    <t>李澄鈴</t>
  </si>
  <si>
    <t>光電工程學系</t>
  </si>
  <si>
    <t>林奇鋒</t>
  </si>
  <si>
    <t>許正治</t>
  </si>
  <si>
    <t>植基於全連接神經網路與提升方案之學習式影像壓縮技術</t>
    <phoneticPr fontId="4" type="noConversion"/>
  </si>
  <si>
    <t>經營管理學系</t>
  </si>
  <si>
    <t>楊念慈</t>
  </si>
  <si>
    <t>遊戲化能影響遊客文化旅遊之參訪與推薦意願嗎？難忘旅遊體驗與文化知識獲取的中介作用以及開放性人格調節作用</t>
    <phoneticPr fontId="4" type="noConversion"/>
  </si>
  <si>
    <t>資訊管理學系</t>
  </si>
  <si>
    <t>透過深度學習檢測假新聞之研究</t>
    <phoneticPr fontId="4" type="noConversion"/>
  </si>
  <si>
    <t>財務金融學系</t>
  </si>
  <si>
    <t>建構組合預測前緣之研究</t>
    <phoneticPr fontId="4" type="noConversion"/>
  </si>
  <si>
    <t>黃盈甄</t>
  </si>
  <si>
    <t>經營權爭奪與銀行放款契約</t>
    <phoneticPr fontId="4" type="noConversion"/>
  </si>
  <si>
    <t>張建成</t>
  </si>
  <si>
    <t>工業設計學系</t>
  </si>
  <si>
    <t>木質餐椅座面輪廓曲度和深度對使用者餐椅舒適度的影響力(II)</t>
    <phoneticPr fontId="4" type="noConversion"/>
  </si>
  <si>
    <t>陳上元</t>
    <phoneticPr fontId="4" type="noConversion"/>
  </si>
  <si>
    <t>建築學系</t>
    <phoneticPr fontId="4" type="noConversion"/>
  </si>
  <si>
    <t>建置基於建築資訊建模的建築循環度指標評估系統</t>
    <phoneticPr fontId="4" type="noConversion"/>
  </si>
  <si>
    <t>林克明</t>
  </si>
  <si>
    <t>台灣語文與傳播學系</t>
  </si>
  <si>
    <t>黃惠禎</t>
  </si>
  <si>
    <t>重述與重塑：游霸士．撓給赫作品中的部落記憶</t>
    <phoneticPr fontId="4" type="noConversion"/>
  </si>
  <si>
    <t>楊中玉</t>
  </si>
  <si>
    <t>材料科學工程學系</t>
  </si>
  <si>
    <t>以微流道技術製備陶瓷人工骨支架及骨材降解性質分析之生物晶片</t>
    <phoneticPr fontId="4" type="noConversion"/>
  </si>
  <si>
    <t>模具輪表面處理應用在綠能減碳創新製程之複合式熱滾壓及UV紫外光固化滾壓製作智慧光學微結構薄膜之綠能模組開發與碳淨零應用</t>
    <phoneticPr fontId="4" type="noConversion"/>
  </si>
  <si>
    <t>類洋蔥碳/不鏽鋼316L/鋁三層結構高效能散熱元件製作與特性研究</t>
    <phoneticPr fontId="4" type="noConversion"/>
  </si>
  <si>
    <t>顆粒崩塌流衝擊阻礙物過程中動力行為與流動型態之研究</t>
    <phoneticPr fontId="4" type="noConversion"/>
  </si>
  <si>
    <t>基於自適應滑模觀測器之電動輔助自行車動力輔助系統研製</t>
    <phoneticPr fontId="4" type="noConversion"/>
  </si>
  <si>
    <t>陳孟忻</t>
  </si>
  <si>
    <t>謝鴻志</t>
  </si>
  <si>
    <t>林裕森</t>
  </si>
  <si>
    <t>建築學系</t>
  </si>
  <si>
    <t>數位雙生智慧調控下不同色溫人工照明並用日光對等效黑視素照度影響之研究</t>
    <phoneticPr fontId="4" type="noConversion"/>
  </si>
  <si>
    <t>華語文中心</t>
  </si>
  <si>
    <t>機器人設計任務語言學習對華語學習者學習動機、學習焦慮、口語學習成效之影響</t>
    <phoneticPr fontId="4" type="noConversion"/>
  </si>
  <si>
    <t>李筑軒</t>
  </si>
  <si>
    <t>文化創意與數位行銷學系</t>
  </si>
  <si>
    <t>應用多層體素重建3D模型以再設計之研究</t>
    <phoneticPr fontId="4" type="noConversion"/>
  </si>
  <si>
    <t>113-2410-H-239-012</t>
    <phoneticPr fontId="4" type="noConversion"/>
  </si>
  <si>
    <r>
      <rPr>
        <sz val="12"/>
        <rFont val="新細明體"/>
        <family val="2"/>
        <charset val="136"/>
      </rPr>
      <t>編織技藝應用於基礎設計的擴增實境教具研發與推廣</t>
    </r>
    <phoneticPr fontId="4" type="noConversion"/>
  </si>
  <si>
    <r>
      <rPr>
        <sz val="12"/>
        <rFont val="新細明體"/>
        <family val="2"/>
        <charset val="136"/>
      </rPr>
      <t>原住民學士學位學程專班</t>
    </r>
  </si>
  <si>
    <r>
      <rPr>
        <sz val="12"/>
        <rFont val="新細明體"/>
        <family val="2"/>
        <charset val="136"/>
      </rPr>
      <t>劉秋雪</t>
    </r>
  </si>
  <si>
    <r>
      <rPr>
        <sz val="12"/>
        <rFont val="新細明體"/>
        <family val="2"/>
        <charset val="136"/>
      </rPr>
      <t>助理教授</t>
    </r>
  </si>
  <si>
    <t>113-2221-E-239-014-MY3</t>
    <phoneticPr fontId="4" type="noConversion"/>
  </si>
  <si>
    <t>多位移解析之增量式/絕對式全像光學編碼器之研製(1/3)</t>
    <phoneticPr fontId="4" type="noConversion"/>
  </si>
  <si>
    <r>
      <t xml:space="preserve">113/08/01 </t>
    </r>
    <r>
      <rPr>
        <sz val="12"/>
        <rFont val="微軟正黑體"/>
        <family val="1"/>
        <charset val="136"/>
      </rPr>
      <t>～</t>
    </r>
    <r>
      <rPr>
        <sz val="12"/>
        <rFont val="Times New Roman"/>
        <family val="1"/>
      </rPr>
      <t xml:space="preserve"> 116/07/31</t>
    </r>
    <phoneticPr fontId="4" type="noConversion"/>
  </si>
  <si>
    <t>深層崩塌之地質模型、地形演育與災害分析(1/2)</t>
    <phoneticPr fontId="4" type="noConversion"/>
  </si>
  <si>
    <t>113-2116-M-239-001</t>
    <phoneticPr fontId="4" type="noConversion"/>
  </si>
  <si>
    <t>金屬增強冷光於農藥檢測之應用</t>
    <phoneticPr fontId="4" type="noConversion"/>
  </si>
  <si>
    <t>113-2221-E-239-001</t>
    <phoneticPr fontId="4" type="noConversion"/>
  </si>
  <si>
    <t>以發泡加工技術開發新型蘭花塑型介質之應用評估</t>
    <phoneticPr fontId="4" type="noConversion"/>
  </si>
  <si>
    <t>113-2221-E-239-002</t>
  </si>
  <si>
    <t>基於超穎表面的光學渦旋之研究與應用</t>
    <phoneticPr fontId="4" type="noConversion"/>
  </si>
  <si>
    <t>113-2221-E-239-012</t>
  </si>
  <si>
    <t>多頻率調制混合白光光源開發及其應用研究</t>
    <phoneticPr fontId="4" type="noConversion"/>
  </si>
  <si>
    <t>113-2221-E-239-013</t>
  </si>
  <si>
    <t>高效率長壽命之藍光有機發光元件開發與分析</t>
    <phoneticPr fontId="4" type="noConversion"/>
  </si>
  <si>
    <t>113-2221-E-239-015</t>
  </si>
  <si>
    <t>側磨光纖之高效填充中空光纖干涉儀於新穎感測應用</t>
    <phoneticPr fontId="4" type="noConversion"/>
  </si>
  <si>
    <t>113-2221-E-239-016</t>
  </si>
  <si>
    <t>誰來支持我?流行病後遺症對幸福感影響之研究</t>
    <phoneticPr fontId="4" type="noConversion"/>
  </si>
  <si>
    <t>113-2410-H-239-003 -SSS</t>
  </si>
  <si>
    <t>建立急診病人上消化道出血預測模型：採用機器學習方法</t>
    <phoneticPr fontId="4" type="noConversion"/>
  </si>
  <si>
    <t>113-2410-H-239-004</t>
  </si>
  <si>
    <t>113-2410-H-239-005</t>
  </si>
  <si>
    <t>策略察覺、吸收能耐與綠色創新：策略敏捷觀點</t>
    <phoneticPr fontId="4" type="noConversion"/>
  </si>
  <si>
    <t>113-2410-H-239-006</t>
  </si>
  <si>
    <t>台灣當代恐怖片研究專題：《屍憶》和《關於我和鬼變成家人的那件事》之換取（娶）的祕密</t>
    <phoneticPr fontId="4" type="noConversion"/>
  </si>
  <si>
    <t>113-2410-H-239-009</t>
  </si>
  <si>
    <t>反駁語氣的句法性質</t>
    <phoneticPr fontId="4" type="noConversion"/>
  </si>
  <si>
    <t>113-2410-H-239-010</t>
  </si>
  <si>
    <t>氣候變遷情境下近海風暴潮與波浪之不確定性與風險分析(子計畫六)(I)</t>
    <phoneticPr fontId="4" type="noConversion"/>
  </si>
  <si>
    <t>113-2625-M-239-001</t>
  </si>
  <si>
    <t>113-2221-E-239-007-MY3</t>
  </si>
  <si>
    <t>113-2221-E-239-017-MY2</t>
  </si>
  <si>
    <t>113-2221-E-239-021-MY3</t>
  </si>
  <si>
    <t>113-2410-H-239-013-MY3</t>
    <phoneticPr fontId="4" type="noConversion"/>
  </si>
  <si>
    <t>113-2410-H-239-016-MY3</t>
  </si>
  <si>
    <r>
      <t xml:space="preserve">113/08/01 </t>
    </r>
    <r>
      <rPr>
        <sz val="12"/>
        <rFont val="微軟正黑體"/>
        <family val="1"/>
        <charset val="136"/>
      </rPr>
      <t>～</t>
    </r>
    <r>
      <rPr>
        <sz val="12"/>
        <rFont val="Times New Roman"/>
        <family val="1"/>
      </rPr>
      <t xml:space="preserve"> 115/07/31</t>
    </r>
    <phoneticPr fontId="4" type="noConversion"/>
  </si>
  <si>
    <t>電沉積回收鋰電池之有價金屬並模擬電沉積金屬過程(1/3)</t>
    <phoneticPr fontId="4" type="noConversion"/>
  </si>
  <si>
    <t>逆滲透(RO)及離子交換(IE)程序應用於水資源及貴重金屬回收智慧型控制之研究(1/3)</t>
    <phoneticPr fontId="4" type="noConversion"/>
  </si>
  <si>
    <t>創新式偏振解析二倍頻顯微術於關節鏡關鍵技術之研發(1/2)</t>
    <phoneticPr fontId="4" type="noConversion"/>
  </si>
  <si>
    <t>高電解效率產氫之含硫希夫鹼螯合劑-非貴重屬複合電極開發及應用在大面積鹼性電解水槽系統模組(1/3)</t>
    <phoneticPr fontId="4" type="noConversion"/>
  </si>
  <si>
    <t>碳纖維輔助高容量長壽型鎳-鐵綠色儲能結構電池(1/3)</t>
    <phoneticPr fontId="4" type="noConversion"/>
  </si>
  <si>
    <t>基於演化計算之自動作曲演算法開發(1/3)</t>
    <phoneticPr fontId="4" type="noConversion"/>
  </si>
  <si>
    <t>日內價格反轉指標之建構及報酬預測性之探討(1/3)</t>
    <phoneticPr fontId="4" type="noConversion"/>
  </si>
  <si>
    <t>跨時間與空間之企業永續競爭力分析與評估(1/3)</t>
    <phoneticPr fontId="4" type="noConversion"/>
  </si>
  <si>
    <t>開發三維雙金屬修飾二氧化鈦奈米管異質結構陣列之光催化二氧化碳還原研究(1/2)</t>
    <phoneticPr fontId="4" type="noConversion"/>
  </si>
  <si>
    <t>113-2221-E-239-003</t>
  </si>
  <si>
    <t>113-2221-E-239-005</t>
  </si>
  <si>
    <t>113-2221-E-239-008</t>
  </si>
  <si>
    <t>113-2221-E-239-009</t>
  </si>
  <si>
    <t>113-2221-E-239-010</t>
  </si>
  <si>
    <t>113-2221-E-239-018</t>
  </si>
  <si>
    <t>113-2221-E-239-019</t>
  </si>
  <si>
    <t>113-2221-E-239-020</t>
  </si>
  <si>
    <t>113-2221-E-239-022</t>
  </si>
  <si>
    <t>113-2221-E-239-024</t>
  </si>
  <si>
    <t>113-2221-E-239-027</t>
  </si>
  <si>
    <t>113-2221-E-239-028</t>
  </si>
  <si>
    <t>113-2221-E-239-029</t>
  </si>
  <si>
    <t>113-2221-E-239-030</t>
  </si>
  <si>
    <t>113-2410-H-239-011</t>
    <phoneticPr fontId="4" type="noConversion"/>
  </si>
  <si>
    <t>113-2410-H-239-014</t>
    <phoneticPr fontId="4" type="noConversion"/>
  </si>
  <si>
    <t>113-2410-H-239-015</t>
    <phoneticPr fontId="4" type="noConversion"/>
  </si>
  <si>
    <t>113-2410-H-239-017</t>
    <phoneticPr fontId="4" type="noConversion"/>
  </si>
  <si>
    <t>113-2410-H-239-018</t>
    <phoneticPr fontId="4" type="noConversion"/>
  </si>
  <si>
    <t>113-2410-H-239-008</t>
    <phoneticPr fontId="4" type="noConversion"/>
  </si>
  <si>
    <t>銅表面梯度性結構之二氧化矽奈米長線應用於沸騰熱傳之熱表面上(II)</t>
    <phoneticPr fontId="4" type="noConversion"/>
  </si>
  <si>
    <t>楊哲銘</t>
    <phoneticPr fontId="4" type="noConversion"/>
  </si>
  <si>
    <t>在小型開放經濟體系下的異質個人與總體經濟動態</t>
  </si>
  <si>
    <t>113/08/01 ～ 114/07/31</t>
  </si>
  <si>
    <t>113-2410-H-239-019 -</t>
    <phoneticPr fontId="4" type="noConversion"/>
  </si>
  <si>
    <t>張銘仁</t>
    <phoneticPr fontId="4" type="noConversion"/>
  </si>
  <si>
    <r>
      <rPr>
        <sz val="10"/>
        <rFont val="新細明體"/>
        <family val="1"/>
        <charset val="136"/>
      </rPr>
      <t>基於帕德近似法估測</t>
    </r>
    <r>
      <rPr>
        <sz val="10"/>
        <rFont val="Times New Roman"/>
        <family val="1"/>
      </rPr>
      <t>LLCL</t>
    </r>
    <r>
      <rPr>
        <sz val="10"/>
        <rFont val="新細明體"/>
        <family val="1"/>
        <charset val="136"/>
      </rPr>
      <t>型主動電力濾波器參考電流命令研製</t>
    </r>
    <phoneticPr fontId="4" type="noConversion"/>
  </si>
  <si>
    <t>113-2222-E-239-005</t>
    <phoneticPr fontId="4" type="noConversion"/>
  </si>
  <si>
    <t>黃俊龍</t>
    <phoneticPr fontId="4" type="noConversion"/>
  </si>
  <si>
    <t>化學工程學系</t>
    <phoneticPr fontId="4" type="noConversion"/>
  </si>
  <si>
    <t>具有良好協同效應的熵穩定材料在海水電解上之應用</t>
    <phoneticPr fontId="4" type="noConversion"/>
  </si>
  <si>
    <r>
      <t xml:space="preserve">113/01/01 </t>
    </r>
    <r>
      <rPr>
        <sz val="12"/>
        <rFont val="細明體"/>
        <family val="3"/>
        <charset val="136"/>
      </rPr>
      <t>～</t>
    </r>
    <r>
      <rPr>
        <sz val="12"/>
        <rFont val="Times New Roman"/>
        <family val="1"/>
      </rPr>
      <t xml:space="preserve"> 113/12/31</t>
    </r>
    <phoneticPr fontId="4" type="noConversion"/>
  </si>
  <si>
    <t>張曼蘋</t>
    <phoneticPr fontId="4" type="noConversion"/>
  </si>
  <si>
    <t>李羿慧</t>
    <phoneticPr fontId="4" type="noConversion"/>
  </si>
  <si>
    <t>周子傑</t>
    <phoneticPr fontId="4" type="noConversion"/>
  </si>
  <si>
    <t>113-2221-E-239-025-MY3</t>
    <phoneticPr fontId="4" type="noConversion"/>
  </si>
  <si>
    <t>113-2221-E-239-011</t>
    <phoneticPr fontId="4" type="noConversion"/>
  </si>
  <si>
    <t>113-2221-E-239-006-MY3</t>
    <phoneticPr fontId="4" type="noConversion"/>
  </si>
  <si>
    <t>113-2221-E-239-026-MY3</t>
    <phoneticPr fontId="4" type="noConversion"/>
  </si>
  <si>
    <t>113-2221-E-239-023-MY2</t>
    <phoneticPr fontId="4" type="noConversion"/>
  </si>
  <si>
    <t>113-2221-E-239-004</t>
    <phoneticPr fontId="4" type="noConversion"/>
  </si>
  <si>
    <r>
      <rPr>
        <sz val="12"/>
        <color rgb="FF2B4880"/>
        <rFont val="標楷體"/>
        <family val="4"/>
        <charset val="136"/>
      </rPr>
      <t>序號</t>
    </r>
  </si>
  <si>
    <r>
      <rPr>
        <sz val="12"/>
        <color rgb="FF2B4880"/>
        <rFont val="標楷體"/>
        <family val="4"/>
        <charset val="136"/>
      </rPr>
      <t>職稱</t>
    </r>
  </si>
  <si>
    <r>
      <rPr>
        <sz val="12"/>
        <color rgb="FF2B4880"/>
        <rFont val="標楷體"/>
        <family val="4"/>
        <charset val="136"/>
      </rPr>
      <t>計畫名稱</t>
    </r>
  </si>
  <si>
    <r>
      <t xml:space="preserve">113/06/01 </t>
    </r>
    <r>
      <rPr>
        <sz val="12"/>
        <rFont val="標楷體"/>
        <family val="4"/>
        <charset val="136"/>
      </rPr>
      <t>～</t>
    </r>
    <r>
      <rPr>
        <sz val="12"/>
        <rFont val="Times New Roman"/>
        <family val="1"/>
      </rPr>
      <t xml:space="preserve"> 114/05/31</t>
    </r>
    <phoneticPr fontId="4" type="noConversion"/>
  </si>
  <si>
    <r>
      <rPr>
        <sz val="12"/>
        <rFont val="標楷體"/>
        <family val="4"/>
        <charset val="136"/>
      </rPr>
      <t>蔡明峰</t>
    </r>
    <phoneticPr fontId="4" type="noConversion"/>
  </si>
  <si>
    <r>
      <rPr>
        <sz val="12"/>
        <rFont val="標楷體"/>
        <family val="4"/>
        <charset val="136"/>
      </rPr>
      <t>賽威科技股份有限公司</t>
    </r>
  </si>
  <si>
    <r>
      <rPr>
        <sz val="12"/>
        <color rgb="FF000000"/>
        <rFont val="標楷體"/>
        <family val="4"/>
        <charset val="136"/>
      </rPr>
      <t>王偉哲</t>
    </r>
  </si>
  <si>
    <r>
      <rPr>
        <sz val="12"/>
        <color rgb="FF000000"/>
        <rFont val="標楷體"/>
        <family val="4"/>
        <charset val="136"/>
      </rPr>
      <t>國立聯合大學土木與防災工程學系</t>
    </r>
  </si>
  <si>
    <r>
      <rPr>
        <sz val="12"/>
        <color rgb="FF000000"/>
        <rFont val="標楷體"/>
        <family val="4"/>
        <charset val="136"/>
      </rPr>
      <t>陳家蓁</t>
    </r>
  </si>
  <si>
    <r>
      <rPr>
        <sz val="12"/>
        <rFont val="標楷體"/>
        <family val="4"/>
        <charset val="136"/>
      </rPr>
      <t>應用滲透結晶型防水材對有筋混凝土之接縫抗滲及自癒能力的影響</t>
    </r>
    <phoneticPr fontId="4" type="noConversion"/>
  </si>
  <si>
    <r>
      <rPr>
        <sz val="12"/>
        <color rgb="FF000000"/>
        <rFont val="標楷體"/>
        <family val="4"/>
        <charset val="136"/>
      </rPr>
      <t>工程處</t>
    </r>
  </si>
  <si>
    <r>
      <rPr>
        <sz val="12"/>
        <color rgb="FF000000"/>
        <rFont val="標楷體"/>
        <family val="4"/>
        <charset val="136"/>
      </rPr>
      <t>國立聯合大學化學工程學系</t>
    </r>
  </si>
  <si>
    <r>
      <rPr>
        <sz val="12"/>
        <color rgb="FF000000"/>
        <rFont val="標楷體"/>
        <family val="4"/>
        <charset val="136"/>
      </rPr>
      <t>林裕軒</t>
    </r>
  </si>
  <si>
    <r>
      <rPr>
        <sz val="12"/>
        <color rgb="FF000000"/>
        <rFont val="標楷體"/>
        <family val="4"/>
        <charset val="136"/>
      </rPr>
      <t>郭軒邑</t>
    </r>
  </si>
  <si>
    <r>
      <rPr>
        <sz val="12"/>
        <rFont val="標楷體"/>
        <family val="4"/>
        <charset val="136"/>
      </rPr>
      <t>生物質衍生多級孔碳材</t>
    </r>
    <r>
      <rPr>
        <sz val="12"/>
        <rFont val="Times New Roman"/>
        <family val="1"/>
      </rPr>
      <t>/</t>
    </r>
    <r>
      <rPr>
        <sz val="12"/>
        <rFont val="標楷體"/>
        <family val="4"/>
        <charset val="136"/>
      </rPr>
      <t>離子液體奈米複合材料用於超級電容器的同步輻射小角</t>
    </r>
    <r>
      <rPr>
        <sz val="12"/>
        <rFont val="Times New Roman"/>
        <family val="1"/>
      </rPr>
      <t>/</t>
    </r>
    <r>
      <rPr>
        <sz val="12"/>
        <rFont val="標楷體"/>
        <family val="4"/>
        <charset val="136"/>
      </rPr>
      <t>廣角度</t>
    </r>
    <r>
      <rPr>
        <sz val="12"/>
        <rFont val="Times New Roman"/>
        <family val="1"/>
      </rPr>
      <t>X</t>
    </r>
    <r>
      <rPr>
        <sz val="12"/>
        <rFont val="標楷體"/>
        <family val="4"/>
        <charset val="136"/>
      </rPr>
      <t>光散射和電化學研究</t>
    </r>
    <phoneticPr fontId="4" type="noConversion"/>
  </si>
  <si>
    <r>
      <rPr>
        <sz val="12"/>
        <color rgb="FF000000"/>
        <rFont val="標楷體"/>
        <family val="4"/>
        <charset val="136"/>
      </rPr>
      <t>林裕恩</t>
    </r>
  </si>
  <si>
    <r>
      <rPr>
        <sz val="12"/>
        <rFont val="標楷體"/>
        <family val="4"/>
        <charset val="136"/>
      </rPr>
      <t>以吹膜成型製備生物可分解熱塑性澱粉</t>
    </r>
    <r>
      <rPr>
        <sz val="12"/>
        <rFont val="Times New Roman"/>
        <family val="1"/>
      </rPr>
      <t>/</t>
    </r>
    <r>
      <rPr>
        <sz val="12"/>
        <rFont val="標楷體"/>
        <family val="4"/>
        <charset val="136"/>
      </rPr>
      <t>聚乙烯醇混摻膜材之研究</t>
    </r>
    <phoneticPr fontId="4" type="noConversion"/>
  </si>
  <si>
    <r>
      <rPr>
        <sz val="12"/>
        <color rgb="FF000000"/>
        <rFont val="標楷體"/>
        <family val="4"/>
        <charset val="136"/>
      </rPr>
      <t>陳郁君</t>
    </r>
  </si>
  <si>
    <r>
      <rPr>
        <sz val="12"/>
        <color rgb="FF000000"/>
        <rFont val="標楷體"/>
        <family val="4"/>
        <charset val="136"/>
      </rPr>
      <t>李柏叡</t>
    </r>
  </si>
  <si>
    <r>
      <rPr>
        <sz val="12"/>
        <rFont val="標楷體"/>
        <family val="4"/>
        <charset val="136"/>
      </rPr>
      <t>探討不同粒徑大小的藜麥水萃取物</t>
    </r>
    <r>
      <rPr>
        <sz val="12"/>
        <rFont val="Times New Roman"/>
        <family val="1"/>
      </rPr>
      <t>(WECF)</t>
    </r>
    <r>
      <rPr>
        <sz val="12"/>
        <rFont val="標楷體"/>
        <family val="4"/>
        <charset val="136"/>
      </rPr>
      <t>對細胞的抗發炎及</t>
    </r>
    <r>
      <rPr>
        <sz val="12"/>
        <rFont val="Times New Roman"/>
        <family val="1"/>
      </rPr>
      <t>ROS</t>
    </r>
    <r>
      <rPr>
        <sz val="12"/>
        <rFont val="標楷體"/>
        <family val="4"/>
        <charset val="136"/>
      </rPr>
      <t>清除作用</t>
    </r>
    <phoneticPr fontId="4" type="noConversion"/>
  </si>
  <si>
    <r>
      <rPr>
        <sz val="12"/>
        <color rgb="FF000000"/>
        <rFont val="標楷體"/>
        <family val="4"/>
        <charset val="136"/>
      </rPr>
      <t>生科處</t>
    </r>
  </si>
  <si>
    <r>
      <rPr>
        <sz val="12"/>
        <color rgb="FF000000"/>
        <rFont val="標楷體"/>
        <family val="4"/>
        <charset val="136"/>
      </rPr>
      <t>黃淑玲</t>
    </r>
  </si>
  <si>
    <r>
      <rPr>
        <sz val="12"/>
        <color rgb="FF000000"/>
        <rFont val="標楷體"/>
        <family val="4"/>
        <charset val="136"/>
      </rPr>
      <t>楊欣霓</t>
    </r>
  </si>
  <si>
    <r>
      <rPr>
        <sz val="12"/>
        <rFont val="標楷體"/>
        <family val="4"/>
        <charset val="136"/>
      </rPr>
      <t>可溶性微針材料與結構設計之優化</t>
    </r>
    <phoneticPr fontId="4" type="noConversion"/>
  </si>
  <si>
    <r>
      <rPr>
        <sz val="12"/>
        <color rgb="FF000000"/>
        <rFont val="標楷體"/>
        <family val="4"/>
        <charset val="136"/>
      </rPr>
      <t>賴盈宏</t>
    </r>
  </si>
  <si>
    <r>
      <rPr>
        <sz val="12"/>
        <color rgb="FF000000"/>
        <rFont val="標楷體"/>
        <family val="4"/>
        <charset val="136"/>
      </rPr>
      <t>沈志融</t>
    </r>
  </si>
  <si>
    <r>
      <rPr>
        <sz val="12"/>
        <rFont val="標楷體"/>
        <family val="4"/>
        <charset val="136"/>
      </rPr>
      <t>使用突破曲線方法於重金屬不同天然形態分析</t>
    </r>
    <phoneticPr fontId="4" type="noConversion"/>
  </si>
  <si>
    <r>
      <rPr>
        <sz val="12"/>
        <color rgb="FF000000"/>
        <rFont val="標楷體"/>
        <family val="4"/>
        <charset val="136"/>
      </rPr>
      <t>吳芳賓</t>
    </r>
  </si>
  <si>
    <r>
      <rPr>
        <sz val="12"/>
        <color rgb="FF000000"/>
        <rFont val="標楷體"/>
        <family val="4"/>
        <charset val="136"/>
      </rPr>
      <t>國立聯合大學材料科學工程學系</t>
    </r>
  </si>
  <si>
    <r>
      <rPr>
        <sz val="12"/>
        <color rgb="FF000000"/>
        <rFont val="標楷體"/>
        <family val="4"/>
        <charset val="136"/>
      </rPr>
      <t>江羽柔</t>
    </r>
  </si>
  <si>
    <r>
      <rPr>
        <sz val="12"/>
        <rFont val="標楷體"/>
        <family val="4"/>
        <charset val="136"/>
      </rPr>
      <t>高功率脈衝磁控濺鍍系統鍍製氮化鉭薄膜之調控射頻功率與工作氣體對微觀結構和機械性能的影響</t>
    </r>
    <phoneticPr fontId="4" type="noConversion"/>
  </si>
  <si>
    <r>
      <rPr>
        <sz val="12"/>
        <color rgb="FF000000"/>
        <rFont val="標楷體"/>
        <family val="4"/>
        <charset val="136"/>
      </rPr>
      <t>許富淵</t>
    </r>
  </si>
  <si>
    <r>
      <rPr>
        <sz val="12"/>
        <color rgb="FF000000"/>
        <rFont val="標楷體"/>
        <family val="4"/>
        <charset val="136"/>
      </rPr>
      <t>白紘瑜</t>
    </r>
  </si>
  <si>
    <r>
      <rPr>
        <sz val="12"/>
        <rFont val="標楷體"/>
        <family val="4"/>
        <charset val="136"/>
      </rPr>
      <t>球墨鑄鐵之冒口頸型體設計誘發石墨補縮達成高效冒口及減碳目的</t>
    </r>
    <phoneticPr fontId="4" type="noConversion"/>
  </si>
  <si>
    <r>
      <rPr>
        <sz val="12"/>
        <color rgb="FF000000"/>
        <rFont val="標楷體"/>
        <family val="4"/>
        <charset val="136"/>
      </rPr>
      <t>陳睿遠</t>
    </r>
  </si>
  <si>
    <r>
      <rPr>
        <sz val="12"/>
        <color rgb="FF000000"/>
        <rFont val="標楷體"/>
        <family val="4"/>
        <charset val="136"/>
      </rPr>
      <t>吳瑞文</t>
    </r>
  </si>
  <si>
    <r>
      <rPr>
        <sz val="12"/>
        <rFont val="標楷體"/>
        <family val="4"/>
        <charset val="136"/>
      </rPr>
      <t>室溫液態金屬製備大面積二維氧化鎵應用於電阻式記憶體元件之研究</t>
    </r>
    <phoneticPr fontId="4" type="noConversion"/>
  </si>
  <si>
    <r>
      <rPr>
        <sz val="12"/>
        <color rgb="FF000000"/>
        <rFont val="標楷體"/>
        <family val="4"/>
        <charset val="136"/>
      </rPr>
      <t>江姿萱</t>
    </r>
  </si>
  <si>
    <r>
      <rPr>
        <sz val="12"/>
        <color rgb="FF000000"/>
        <rFont val="標楷體"/>
        <family val="4"/>
        <charset val="136"/>
      </rPr>
      <t>國立聯合大學能源工程學系</t>
    </r>
  </si>
  <si>
    <r>
      <rPr>
        <sz val="12"/>
        <color rgb="FF000000"/>
        <rFont val="標楷體"/>
        <family val="4"/>
        <charset val="136"/>
      </rPr>
      <t>張繼旻</t>
    </r>
  </si>
  <si>
    <r>
      <rPr>
        <sz val="12"/>
        <rFont val="標楷體"/>
        <family val="4"/>
        <charset val="136"/>
      </rPr>
      <t>鹼性電解水用之複合陰離子交換膜製備與探討</t>
    </r>
    <phoneticPr fontId="4" type="noConversion"/>
  </si>
  <si>
    <r>
      <rPr>
        <sz val="12"/>
        <color rgb="FF000000"/>
        <rFont val="標楷體"/>
        <family val="4"/>
        <charset val="136"/>
      </rPr>
      <t>林育賢</t>
    </r>
  </si>
  <si>
    <r>
      <rPr>
        <sz val="12"/>
        <color rgb="FF000000"/>
        <rFont val="標楷體"/>
        <family val="4"/>
        <charset val="136"/>
      </rPr>
      <t>國立聯合大學電子工程學系</t>
    </r>
  </si>
  <si>
    <r>
      <rPr>
        <sz val="12"/>
        <color rgb="FF000000"/>
        <rFont val="標楷體"/>
        <family val="4"/>
        <charset val="136"/>
      </rPr>
      <t>楊子逵</t>
    </r>
  </si>
  <si>
    <r>
      <rPr>
        <sz val="12"/>
        <rFont val="標楷體"/>
        <family val="4"/>
        <charset val="136"/>
      </rPr>
      <t>堆疊</t>
    </r>
    <r>
      <rPr>
        <sz val="12"/>
        <rFont val="Times New Roman"/>
        <family val="1"/>
      </rPr>
      <t xml:space="preserve"> Si-Cap </t>
    </r>
    <r>
      <rPr>
        <sz val="12"/>
        <rFont val="標楷體"/>
        <family val="4"/>
        <charset val="136"/>
      </rPr>
      <t>的高遷移率材料</t>
    </r>
    <r>
      <rPr>
        <sz val="12"/>
        <rFont val="Times New Roman"/>
        <family val="1"/>
      </rPr>
      <t xml:space="preserve"> Ge </t>
    </r>
    <r>
      <rPr>
        <sz val="12"/>
        <rFont val="標楷體"/>
        <family val="4"/>
        <charset val="136"/>
      </rPr>
      <t>通道於全環繞柵極互補式場效電晶體之應用</t>
    </r>
    <phoneticPr fontId="4" type="noConversion"/>
  </si>
  <si>
    <r>
      <rPr>
        <sz val="12"/>
        <color rgb="FF000000"/>
        <rFont val="標楷體"/>
        <family val="4"/>
        <charset val="136"/>
      </rPr>
      <t>楊勝州</t>
    </r>
  </si>
  <si>
    <r>
      <rPr>
        <sz val="12"/>
        <color rgb="FF000000"/>
        <rFont val="標楷體"/>
        <family val="4"/>
        <charset val="136"/>
      </rPr>
      <t>張晏誠</t>
    </r>
  </si>
  <si>
    <r>
      <rPr>
        <sz val="12"/>
        <rFont val="標楷體"/>
        <family val="4"/>
        <charset val="136"/>
      </rPr>
      <t>低功耗銦摻雜氧化鋅奈米柱於場發射元件之應用與特性分析</t>
    </r>
    <phoneticPr fontId="4" type="noConversion"/>
  </si>
  <si>
    <r>
      <rPr>
        <sz val="12"/>
        <color rgb="FF000000"/>
        <rFont val="標楷體"/>
        <family val="4"/>
        <charset val="136"/>
      </rPr>
      <t>葉士以</t>
    </r>
  </si>
  <si>
    <r>
      <rPr>
        <sz val="12"/>
        <rFont val="標楷體"/>
        <family val="4"/>
        <charset val="136"/>
      </rPr>
      <t>光化學還原法製備銀奈米粒子修飾一維氧化鋅奈米結構應用於紫外光檢測器之研製</t>
    </r>
    <phoneticPr fontId="4" type="noConversion"/>
  </si>
  <si>
    <r>
      <rPr>
        <sz val="12"/>
        <color rgb="FF000000"/>
        <rFont val="標楷體"/>
        <family val="4"/>
        <charset val="136"/>
      </rPr>
      <t>李佳燕</t>
    </r>
  </si>
  <si>
    <r>
      <rPr>
        <sz val="12"/>
        <color rgb="FF000000"/>
        <rFont val="標楷體"/>
        <family val="4"/>
        <charset val="136"/>
      </rPr>
      <t>國立聯合大學電機工程學系</t>
    </r>
  </si>
  <si>
    <r>
      <rPr>
        <sz val="12"/>
        <color rgb="FF000000"/>
        <rFont val="標楷體"/>
        <family val="4"/>
        <charset val="136"/>
      </rPr>
      <t>邱凱亭</t>
    </r>
  </si>
  <si>
    <r>
      <rPr>
        <sz val="12"/>
        <rFont val="標楷體"/>
        <family val="4"/>
        <charset val="136"/>
      </rPr>
      <t>利用深度學習</t>
    </r>
    <r>
      <rPr>
        <sz val="12"/>
        <rFont val="Times New Roman"/>
        <family val="1"/>
      </rPr>
      <t>YOLOv8</t>
    </r>
    <r>
      <rPr>
        <sz val="12"/>
        <rFont val="標楷體"/>
        <family val="4"/>
        <charset val="136"/>
      </rPr>
      <t>模型於</t>
    </r>
    <r>
      <rPr>
        <sz val="12"/>
        <rFont val="Times New Roman"/>
        <family val="1"/>
      </rPr>
      <t>H&amp;E</t>
    </r>
    <r>
      <rPr>
        <sz val="12"/>
        <rFont val="標楷體"/>
        <family val="4"/>
        <charset val="136"/>
      </rPr>
      <t>染色影像檢測腫瘤細胞密度</t>
    </r>
    <phoneticPr fontId="4" type="noConversion"/>
  </si>
  <si>
    <r>
      <rPr>
        <sz val="12"/>
        <color rgb="FF000000"/>
        <rFont val="標楷體"/>
        <family val="4"/>
        <charset val="136"/>
      </rPr>
      <t>劉仁傑</t>
    </r>
  </si>
  <si>
    <r>
      <rPr>
        <sz val="12"/>
        <color rgb="FF000000"/>
        <rFont val="標楷體"/>
        <family val="4"/>
        <charset val="136"/>
      </rPr>
      <t>鄧惟瀚</t>
    </r>
  </si>
  <si>
    <r>
      <rPr>
        <sz val="12"/>
        <rFont val="標楷體"/>
        <family val="4"/>
        <charset val="136"/>
      </rPr>
      <t>具溫度及電壓變異補償技術之低電壓非石英式時脈產生器</t>
    </r>
    <phoneticPr fontId="4" type="noConversion"/>
  </si>
  <si>
    <r>
      <rPr>
        <sz val="12"/>
        <color rgb="FF000000"/>
        <rFont val="標楷體"/>
        <family val="4"/>
        <charset val="136"/>
      </rPr>
      <t>韓欽銓</t>
    </r>
  </si>
  <si>
    <r>
      <rPr>
        <sz val="12"/>
        <color rgb="FF000000"/>
        <rFont val="標楷體"/>
        <family val="4"/>
        <charset val="136"/>
      </rPr>
      <t>國立聯合大學資訊工程學系</t>
    </r>
  </si>
  <si>
    <r>
      <rPr>
        <sz val="12"/>
        <color rgb="FF000000"/>
        <rFont val="標楷體"/>
        <family val="4"/>
        <charset val="136"/>
      </rPr>
      <t>張詩曼</t>
    </r>
  </si>
  <si>
    <r>
      <rPr>
        <sz val="12"/>
        <rFont val="標楷體"/>
        <family val="4"/>
        <charset val="136"/>
      </rPr>
      <t>粉末冶金燒結爐遠端控制與卡爐自動辨識技術之研究</t>
    </r>
    <phoneticPr fontId="4" type="noConversion"/>
  </si>
  <si>
    <r>
      <rPr>
        <sz val="12"/>
        <color rgb="FF000000"/>
        <rFont val="標楷體"/>
        <family val="4"/>
        <charset val="136"/>
      </rPr>
      <t>吳光耀</t>
    </r>
  </si>
  <si>
    <r>
      <rPr>
        <sz val="12"/>
        <color rgb="FF000000"/>
        <rFont val="標楷體"/>
        <family val="4"/>
        <charset val="136"/>
      </rPr>
      <t>國立聯合大學經營管理學系</t>
    </r>
  </si>
  <si>
    <r>
      <rPr>
        <sz val="12"/>
        <color rgb="FF000000"/>
        <rFont val="標楷體"/>
        <family val="4"/>
        <charset val="136"/>
      </rPr>
      <t>王心凌</t>
    </r>
  </si>
  <si>
    <r>
      <rPr>
        <sz val="12"/>
        <rFont val="標楷體"/>
        <family val="4"/>
        <charset val="136"/>
      </rPr>
      <t>企業永續發展對創新質量的影響及新冠疫情的調節效果－以台灣生技產業為例</t>
    </r>
    <phoneticPr fontId="4" type="noConversion"/>
  </si>
  <si>
    <r>
      <rPr>
        <sz val="12"/>
        <color rgb="FF000000"/>
        <rFont val="標楷體"/>
        <family val="4"/>
        <charset val="136"/>
      </rPr>
      <t>人文處</t>
    </r>
  </si>
  <si>
    <r>
      <rPr>
        <sz val="12"/>
        <color rgb="FF000000"/>
        <rFont val="標楷體"/>
        <family val="4"/>
        <charset val="136"/>
      </rPr>
      <t>吳志正</t>
    </r>
  </si>
  <si>
    <r>
      <rPr>
        <sz val="12"/>
        <color rgb="FF000000"/>
        <rFont val="標楷體"/>
        <family val="4"/>
        <charset val="136"/>
      </rPr>
      <t>楊閔淳</t>
    </r>
  </si>
  <si>
    <r>
      <rPr>
        <sz val="12"/>
        <rFont val="標楷體"/>
        <family val="4"/>
        <charset val="136"/>
      </rPr>
      <t>假訊息大鬧疫情：傳播行為同期跨次較量大揭秘</t>
    </r>
    <phoneticPr fontId="4" type="noConversion"/>
  </si>
  <si>
    <r>
      <rPr>
        <sz val="12"/>
        <color rgb="FF000000"/>
        <rFont val="標楷體"/>
        <family val="4"/>
        <charset val="136"/>
      </rPr>
      <t>胡天鐘</t>
    </r>
  </si>
  <si>
    <r>
      <rPr>
        <sz val="12"/>
        <color rgb="FF000000"/>
        <rFont val="標楷體"/>
        <family val="4"/>
        <charset val="136"/>
      </rPr>
      <t>黃柔綺</t>
    </r>
  </si>
  <si>
    <r>
      <rPr>
        <sz val="12"/>
        <rFont val="標楷體"/>
        <family val="4"/>
        <charset val="136"/>
      </rPr>
      <t>「</t>
    </r>
    <r>
      <rPr>
        <sz val="12"/>
        <rFont val="Times New Roman"/>
        <family val="1"/>
      </rPr>
      <t>AI</t>
    </r>
    <r>
      <rPr>
        <sz val="12"/>
        <rFont val="標楷體"/>
        <family val="4"/>
        <charset val="136"/>
      </rPr>
      <t>之光，創新樂章！」探討擬社會互動、人際吸引力、社會臨場感對黏著度之影響－以虛擬主播為例</t>
    </r>
    <phoneticPr fontId="4" type="noConversion"/>
  </si>
  <si>
    <r>
      <rPr>
        <sz val="12"/>
        <color rgb="FF000000"/>
        <rFont val="標楷體"/>
        <family val="4"/>
        <charset val="136"/>
      </rPr>
      <t>郭光明</t>
    </r>
  </si>
  <si>
    <r>
      <rPr>
        <sz val="12"/>
        <color rgb="FF000000"/>
        <rFont val="標楷體"/>
        <family val="4"/>
        <charset val="136"/>
      </rPr>
      <t>邱奕綸</t>
    </r>
  </si>
  <si>
    <r>
      <rPr>
        <sz val="12"/>
        <rFont val="標楷體"/>
        <family val="4"/>
        <charset val="136"/>
      </rPr>
      <t>認知風險、認知環保知識與環保關懷對年輕民眾線上購買環保服飾的影響：二階段分析方法</t>
    </r>
    <phoneticPr fontId="4" type="noConversion"/>
  </si>
  <si>
    <r>
      <rPr>
        <sz val="12"/>
        <color rgb="FF000000"/>
        <rFont val="標楷體"/>
        <family val="4"/>
        <charset val="136"/>
      </rPr>
      <t>劉康弘</t>
    </r>
  </si>
  <si>
    <r>
      <rPr>
        <sz val="12"/>
        <color rgb="FF000000"/>
        <rFont val="標楷體"/>
        <family val="4"/>
        <charset val="136"/>
      </rPr>
      <t>楊文魁</t>
    </r>
  </si>
  <si>
    <r>
      <rPr>
        <sz val="12"/>
        <rFont val="標楷體"/>
        <family val="4"/>
        <charset val="136"/>
      </rPr>
      <t>讓山道猴子平安回家！安全帽鏡片對視覺績效影響評估</t>
    </r>
    <phoneticPr fontId="4" type="noConversion"/>
  </si>
  <si>
    <r>
      <rPr>
        <sz val="12"/>
        <color rgb="FF000000"/>
        <rFont val="標楷體"/>
        <family val="4"/>
        <charset val="136"/>
      </rPr>
      <t>蔡林彤飛</t>
    </r>
  </si>
  <si>
    <r>
      <rPr>
        <sz val="12"/>
        <color rgb="FF000000"/>
        <rFont val="標楷體"/>
        <family val="4"/>
        <charset val="136"/>
      </rPr>
      <t>林妙靜</t>
    </r>
  </si>
  <si>
    <r>
      <rPr>
        <sz val="12"/>
        <rFont val="標楷體"/>
        <family val="4"/>
        <charset val="136"/>
      </rPr>
      <t>綠色吸收能耐與綠色創新力</t>
    </r>
    <phoneticPr fontId="4" type="noConversion"/>
  </si>
  <si>
    <r>
      <rPr>
        <sz val="12"/>
        <color rgb="FF000000"/>
        <rFont val="標楷體"/>
        <family val="4"/>
        <charset val="136"/>
      </rPr>
      <t>自然處</t>
    </r>
  </si>
  <si>
    <r>
      <rPr>
        <sz val="12"/>
        <color rgb="FF000000"/>
        <rFont val="標楷體"/>
        <family val="4"/>
        <charset val="136"/>
      </rPr>
      <t>賴宏峯</t>
    </r>
  </si>
  <si>
    <r>
      <rPr>
        <sz val="12"/>
        <color rgb="FF000000"/>
        <rFont val="標楷體"/>
        <family val="4"/>
        <charset val="136"/>
      </rPr>
      <t>許晴晴</t>
    </r>
  </si>
  <si>
    <r>
      <rPr>
        <sz val="12"/>
        <rFont val="標楷體"/>
        <family val="4"/>
        <charset val="136"/>
      </rPr>
      <t>「銀」得人生厚哩「送」</t>
    </r>
    <r>
      <rPr>
        <sz val="12"/>
        <rFont val="Times New Roman"/>
        <family val="1"/>
      </rPr>
      <t xml:space="preserve">- </t>
    </r>
    <r>
      <rPr>
        <sz val="12"/>
        <rFont val="標楷體"/>
        <family val="4"/>
        <charset val="136"/>
      </rPr>
      <t>銀髮族外送服務平台商業模式之建構與分析</t>
    </r>
    <phoneticPr fontId="4" type="noConversion"/>
  </si>
  <si>
    <r>
      <rPr>
        <sz val="12"/>
        <color rgb="FF000000"/>
        <rFont val="標楷體"/>
        <family val="4"/>
        <charset val="136"/>
      </rPr>
      <t>沈俊宏</t>
    </r>
  </si>
  <si>
    <r>
      <rPr>
        <sz val="12"/>
        <color rgb="FF000000"/>
        <rFont val="標楷體"/>
        <family val="4"/>
        <charset val="136"/>
      </rPr>
      <t>國立聯合大學資訊管理學系</t>
    </r>
  </si>
  <si>
    <r>
      <rPr>
        <sz val="12"/>
        <color rgb="FF000000"/>
        <rFont val="標楷體"/>
        <family val="4"/>
        <charset val="136"/>
      </rPr>
      <t>徐凱頡</t>
    </r>
  </si>
  <si>
    <r>
      <t>A</t>
    </r>
    <r>
      <rPr>
        <sz val="12"/>
        <rFont val="標楷體"/>
        <family val="4"/>
        <charset val="136"/>
      </rPr>
      <t>得你心</t>
    </r>
    <r>
      <rPr>
        <sz val="12"/>
        <rFont val="Times New Roman"/>
        <family val="1"/>
      </rPr>
      <t>I</t>
    </r>
    <r>
      <rPr>
        <sz val="12"/>
        <rFont val="標楷體"/>
        <family val="4"/>
        <charset val="136"/>
      </rPr>
      <t>在生活</t>
    </r>
    <phoneticPr fontId="4" type="noConversion"/>
  </si>
  <si>
    <r>
      <rPr>
        <sz val="12"/>
        <color rgb="FF000000"/>
        <rFont val="標楷體"/>
        <family val="4"/>
        <charset val="136"/>
      </rPr>
      <t>陳博智</t>
    </r>
  </si>
  <si>
    <r>
      <rPr>
        <sz val="12"/>
        <color rgb="FF000000"/>
        <rFont val="標楷體"/>
        <family val="4"/>
        <charset val="136"/>
      </rPr>
      <t>鄭諺駿</t>
    </r>
  </si>
  <si>
    <r>
      <rPr>
        <sz val="12"/>
        <rFont val="標楷體"/>
        <family val="4"/>
        <charset val="136"/>
      </rPr>
      <t>台灣養殖綠色轉型研究</t>
    </r>
    <phoneticPr fontId="4" type="noConversion"/>
  </si>
  <si>
    <r>
      <rPr>
        <sz val="12"/>
        <color rgb="FF000000"/>
        <rFont val="標楷體"/>
        <family val="4"/>
        <charset val="136"/>
      </rPr>
      <t>黃品叡</t>
    </r>
  </si>
  <si>
    <r>
      <rPr>
        <sz val="12"/>
        <color rgb="FF000000"/>
        <rFont val="標楷體"/>
        <family val="4"/>
        <charset val="136"/>
      </rPr>
      <t>林仙安</t>
    </r>
  </si>
  <si>
    <r>
      <t>TalkMaster-</t>
    </r>
    <r>
      <rPr>
        <sz val="12"/>
        <rFont val="標楷體"/>
        <family val="4"/>
        <charset val="136"/>
      </rPr>
      <t>整合</t>
    </r>
    <r>
      <rPr>
        <sz val="12"/>
        <rFont val="Times New Roman"/>
        <family val="1"/>
      </rPr>
      <t>BERT</t>
    </r>
    <r>
      <rPr>
        <sz val="12"/>
        <rFont val="標楷體"/>
        <family val="4"/>
        <charset val="136"/>
      </rPr>
      <t>文本分析與語音分析的口語簡報輔助系統</t>
    </r>
    <phoneticPr fontId="4" type="noConversion"/>
  </si>
  <si>
    <r>
      <rPr>
        <sz val="12"/>
        <color rgb="FF000000"/>
        <rFont val="標楷體"/>
        <family val="4"/>
        <charset val="136"/>
      </rPr>
      <t>王宥翔</t>
    </r>
  </si>
  <si>
    <r>
      <t>SignReader:</t>
    </r>
    <r>
      <rPr>
        <sz val="12"/>
        <rFont val="標楷體"/>
        <family val="4"/>
        <charset val="136"/>
      </rPr>
      <t>從個體</t>
    </r>
    <r>
      <rPr>
        <sz val="12"/>
        <rFont val="Times New Roman"/>
        <family val="1"/>
      </rPr>
      <t>-</t>
    </r>
    <r>
      <rPr>
        <sz val="12"/>
        <rFont val="標楷體"/>
        <family val="4"/>
        <charset val="136"/>
      </rPr>
      <t>環境理論探索特殊教育與</t>
    </r>
    <r>
      <rPr>
        <sz val="12"/>
        <rFont val="Times New Roman"/>
        <family val="1"/>
      </rPr>
      <t>AI</t>
    </r>
    <r>
      <rPr>
        <sz val="12"/>
        <rFont val="標楷體"/>
        <family val="4"/>
        <charset val="136"/>
      </rPr>
      <t>手語辨識的跨領域創新應用</t>
    </r>
    <phoneticPr fontId="4" type="noConversion"/>
  </si>
  <si>
    <r>
      <rPr>
        <sz val="12"/>
        <color rgb="FF000000"/>
        <rFont val="標楷體"/>
        <family val="4"/>
        <charset val="136"/>
      </rPr>
      <t>陳上元</t>
    </r>
  </si>
  <si>
    <r>
      <rPr>
        <sz val="12"/>
        <color rgb="FF000000"/>
        <rFont val="標楷體"/>
        <family val="4"/>
        <charset val="136"/>
      </rPr>
      <t>國立聯合大學建築學系</t>
    </r>
    <phoneticPr fontId="4" type="noConversion"/>
  </si>
  <si>
    <r>
      <rPr>
        <sz val="12"/>
        <color rgb="FF000000"/>
        <rFont val="標楷體"/>
        <family val="4"/>
        <charset val="136"/>
      </rPr>
      <t>黃雅芬</t>
    </r>
  </si>
  <si>
    <r>
      <rPr>
        <sz val="12"/>
        <rFont val="標楷體"/>
        <family val="4"/>
        <charset val="136"/>
      </rPr>
      <t>導入虛擬實境及</t>
    </r>
    <r>
      <rPr>
        <sz val="12"/>
        <rFont val="Times New Roman"/>
        <family val="1"/>
      </rPr>
      <t>LiDAR</t>
    </r>
    <r>
      <rPr>
        <sz val="12"/>
        <rFont val="標楷體"/>
        <family val="4"/>
        <charset val="136"/>
      </rPr>
      <t>點雲技術推動地方創生</t>
    </r>
    <phoneticPr fontId="4" type="noConversion"/>
  </si>
  <si>
    <r>
      <rPr>
        <sz val="12"/>
        <color rgb="FF000000"/>
        <rFont val="標楷體"/>
        <family val="4"/>
        <charset val="136"/>
      </rPr>
      <t>王本壯</t>
    </r>
  </si>
  <si>
    <r>
      <rPr>
        <sz val="12"/>
        <color rgb="FF000000"/>
        <rFont val="標楷體"/>
        <family val="4"/>
        <charset val="136"/>
      </rPr>
      <t>國立聯合大學建築學系</t>
    </r>
  </si>
  <si>
    <r>
      <rPr>
        <sz val="12"/>
        <color rgb="FF000000"/>
        <rFont val="標楷體"/>
        <family val="4"/>
        <charset val="136"/>
      </rPr>
      <t>鄭丞軒</t>
    </r>
  </si>
  <si>
    <r>
      <rPr>
        <sz val="12"/>
        <rFont val="標楷體"/>
        <family val="4"/>
        <charset val="136"/>
      </rPr>
      <t>以行動者網絡理論探討閒置校園空間再利用之永續性</t>
    </r>
    <r>
      <rPr>
        <sz val="12"/>
        <rFont val="Times New Roman"/>
        <family val="1"/>
      </rPr>
      <t>-</t>
    </r>
    <r>
      <rPr>
        <sz val="12"/>
        <rFont val="標楷體"/>
        <family val="4"/>
        <charset val="136"/>
      </rPr>
      <t>以雲林縣成功國小為例</t>
    </r>
    <phoneticPr fontId="4" type="noConversion"/>
  </si>
  <si>
    <r>
      <rPr>
        <sz val="12"/>
        <color rgb="FF000000"/>
        <rFont val="標楷體"/>
        <family val="4"/>
        <charset val="136"/>
      </rPr>
      <t>林妝鴻</t>
    </r>
  </si>
  <si>
    <r>
      <rPr>
        <sz val="12"/>
        <color rgb="FF000000"/>
        <rFont val="標楷體"/>
        <family val="4"/>
        <charset val="136"/>
      </rPr>
      <t>陳又瑜</t>
    </r>
  </si>
  <si>
    <r>
      <rPr>
        <sz val="12"/>
        <rFont val="標楷體"/>
        <family val="4"/>
        <charset val="136"/>
      </rPr>
      <t>健康的移動地景</t>
    </r>
    <r>
      <rPr>
        <sz val="12"/>
        <rFont val="Times New Roman"/>
        <family val="1"/>
      </rPr>
      <t>—</t>
    </r>
    <r>
      <rPr>
        <sz val="12"/>
        <rFont val="標楷體"/>
        <family val="4"/>
        <charset val="136"/>
      </rPr>
      <t>從田中米倉馬拉松路徑探討自然與人文地景元素交織紋理</t>
    </r>
    <phoneticPr fontId="4" type="noConversion"/>
  </si>
  <si>
    <r>
      <rPr>
        <sz val="12"/>
        <color rgb="FF000000"/>
        <rFont val="標楷體"/>
        <family val="4"/>
        <charset val="136"/>
      </rPr>
      <t>張陳基</t>
    </r>
  </si>
  <si>
    <r>
      <rPr>
        <sz val="12"/>
        <color rgb="FF000000"/>
        <rFont val="標楷體"/>
        <family val="4"/>
        <charset val="136"/>
      </rPr>
      <t>國立聯合大學文化創意與數位行銷學系</t>
    </r>
  </si>
  <si>
    <r>
      <rPr>
        <sz val="12"/>
        <color rgb="FF000000"/>
        <rFont val="標楷體"/>
        <family val="4"/>
        <charset val="136"/>
      </rPr>
      <t>李崇甫</t>
    </r>
  </si>
  <si>
    <r>
      <rPr>
        <sz val="12"/>
        <rFont val="標楷體"/>
        <family val="4"/>
        <charset val="136"/>
      </rPr>
      <t>應用深度學習技術於低資源語言機器翻譯之研究：</t>
    </r>
    <r>
      <rPr>
        <sz val="12"/>
        <rFont val="Times New Roman"/>
        <family val="1"/>
      </rPr>
      <t xml:space="preserve"> </t>
    </r>
    <r>
      <rPr>
        <sz val="12"/>
        <rFont val="標楷體"/>
        <family val="4"/>
        <charset val="136"/>
      </rPr>
      <t>以四縣腔客家語為例</t>
    </r>
    <phoneticPr fontId="4" type="noConversion"/>
  </si>
  <si>
    <r>
      <rPr>
        <sz val="12"/>
        <color rgb="FF000000"/>
        <rFont val="標楷體"/>
        <family val="4"/>
        <charset val="136"/>
      </rPr>
      <t>鄭心琇</t>
    </r>
  </si>
  <si>
    <r>
      <rPr>
        <sz val="12"/>
        <rFont val="標楷體"/>
        <family val="4"/>
        <charset val="136"/>
      </rPr>
      <t>遵循友善父母原則之</t>
    </r>
    <r>
      <rPr>
        <sz val="12"/>
        <rFont val="Times New Roman"/>
        <family val="1"/>
      </rPr>
      <t>AI</t>
    </r>
    <r>
      <rPr>
        <sz val="12"/>
        <rFont val="標楷體"/>
        <family val="4"/>
        <charset val="136"/>
      </rPr>
      <t>社工機器人服務設計研究</t>
    </r>
    <phoneticPr fontId="4" type="noConversion"/>
  </si>
  <si>
    <r>
      <rPr>
        <sz val="12"/>
        <color rgb="FF000000"/>
        <rFont val="標楷體"/>
        <family val="4"/>
        <charset val="136"/>
      </rPr>
      <t>陳君山</t>
    </r>
  </si>
  <si>
    <r>
      <rPr>
        <sz val="12"/>
        <color rgb="FF000000"/>
        <rFont val="標楷體"/>
        <family val="4"/>
        <charset val="136"/>
      </rPr>
      <t>李端硯</t>
    </r>
  </si>
  <si>
    <r>
      <rPr>
        <sz val="12"/>
        <rFont val="標楷體"/>
        <family val="4"/>
        <charset val="136"/>
      </rPr>
      <t>社區歷史文化路徑結合農村再生之體驗行銷活動與文創商品設計探討：以梅村社區所舉辦之船山文化祭為例</t>
    </r>
    <phoneticPr fontId="4" type="noConversion"/>
  </si>
  <si>
    <r>
      <rPr>
        <sz val="12"/>
        <color rgb="FF000000"/>
        <rFont val="標楷體"/>
        <family val="4"/>
        <charset val="136"/>
      </rPr>
      <t>熊子扉</t>
    </r>
    <phoneticPr fontId="4" type="noConversion"/>
  </si>
  <si>
    <r>
      <rPr>
        <sz val="12"/>
        <color rgb="FF000000"/>
        <rFont val="標楷體"/>
        <family val="4"/>
        <charset val="136"/>
      </rPr>
      <t>黃上容</t>
    </r>
  </si>
  <si>
    <r>
      <rPr>
        <sz val="12"/>
        <rFont val="標楷體"/>
        <family val="4"/>
        <charset val="136"/>
      </rPr>
      <t>地方品牌塑造與減碳包裝設計之研究</t>
    </r>
    <r>
      <rPr>
        <sz val="12"/>
        <rFont val="Times New Roman"/>
        <family val="1"/>
      </rPr>
      <t>-</t>
    </r>
    <r>
      <rPr>
        <sz val="12"/>
        <rFont val="標楷體"/>
        <family val="4"/>
        <charset val="136"/>
      </rPr>
      <t>以銅鑼鄉杭菊為例</t>
    </r>
    <phoneticPr fontId="4" type="noConversion"/>
  </si>
  <si>
    <r>
      <rPr>
        <sz val="12"/>
        <color rgb="FF000000"/>
        <rFont val="標楷體"/>
        <family val="4"/>
        <charset val="136"/>
      </rPr>
      <t>范以欣</t>
    </r>
  </si>
  <si>
    <r>
      <rPr>
        <sz val="12"/>
        <color rgb="FF000000"/>
        <rFont val="標楷體"/>
        <family val="4"/>
        <charset val="136"/>
      </rPr>
      <t>國立聯合大學文化觀光產業學系</t>
    </r>
  </si>
  <si>
    <r>
      <rPr>
        <sz val="12"/>
        <color rgb="FF000000"/>
        <rFont val="標楷體"/>
        <family val="4"/>
        <charset val="136"/>
      </rPr>
      <t>范耘甄</t>
    </r>
  </si>
  <si>
    <r>
      <rPr>
        <sz val="12"/>
        <rFont val="標楷體"/>
        <family val="4"/>
        <charset val="136"/>
      </rPr>
      <t>虛實行銷策略整合之線上展覽</t>
    </r>
    <r>
      <rPr>
        <sz val="12"/>
        <rFont val="Times New Roman"/>
        <family val="1"/>
      </rPr>
      <t>Virsody</t>
    </r>
    <r>
      <rPr>
        <sz val="12"/>
        <rFont val="標楷體"/>
        <family val="4"/>
        <charset val="136"/>
      </rPr>
      <t>應用</t>
    </r>
    <phoneticPr fontId="4" type="noConversion"/>
  </si>
  <si>
    <r>
      <rPr>
        <sz val="12"/>
        <color rgb="FF000000"/>
        <rFont val="標楷體"/>
        <family val="4"/>
        <charset val="136"/>
      </rPr>
      <t>徐輔潔</t>
    </r>
  </si>
  <si>
    <r>
      <rPr>
        <sz val="12"/>
        <color rgb="FF000000"/>
        <rFont val="標楷體"/>
        <family val="4"/>
        <charset val="136"/>
      </rPr>
      <t>林新樺</t>
    </r>
  </si>
  <si>
    <r>
      <rPr>
        <sz val="12"/>
        <rFont val="標楷體"/>
        <family val="4"/>
        <charset val="136"/>
      </rPr>
      <t>名人效應對旅遊意願的影響之探討</t>
    </r>
    <r>
      <rPr>
        <sz val="12"/>
        <rFont val="Times New Roman"/>
        <family val="1"/>
      </rPr>
      <t>-</t>
    </r>
    <r>
      <rPr>
        <sz val="12"/>
        <rFont val="標楷體"/>
        <family val="4"/>
        <charset val="136"/>
      </rPr>
      <t>情感之中介效果</t>
    </r>
    <phoneticPr fontId="4" type="noConversion"/>
  </si>
  <si>
    <r>
      <rPr>
        <sz val="12"/>
        <color rgb="FF000000"/>
        <rFont val="標楷體"/>
        <family val="4"/>
        <charset val="136"/>
      </rPr>
      <t>邱雅芳</t>
    </r>
  </si>
  <si>
    <r>
      <rPr>
        <sz val="12"/>
        <color rgb="FF000000"/>
        <rFont val="標楷體"/>
        <family val="4"/>
        <charset val="136"/>
      </rPr>
      <t>國立聯合大學台灣語文與傳播學系</t>
    </r>
  </si>
  <si>
    <r>
      <rPr>
        <sz val="12"/>
        <color rgb="FF000000"/>
        <rFont val="標楷體"/>
        <family val="4"/>
        <charset val="136"/>
      </rPr>
      <t>陳昱樺</t>
    </r>
  </si>
  <si>
    <r>
      <rPr>
        <sz val="12"/>
        <rFont val="標楷體"/>
        <family val="4"/>
        <charset val="136"/>
      </rPr>
      <t>台灣同志電影《誰先愛上他的》中的同妻</t>
    </r>
    <r>
      <rPr>
        <sz val="12"/>
        <rFont val="Times New Roman"/>
        <family val="1"/>
      </rPr>
      <t>/</t>
    </r>
    <r>
      <rPr>
        <sz val="12"/>
        <rFont val="標楷體"/>
        <family val="4"/>
        <charset val="136"/>
      </rPr>
      <t>棲家庭</t>
    </r>
    <phoneticPr fontId="4" type="noConversion"/>
  </si>
  <si>
    <r>
      <rPr>
        <sz val="12"/>
        <color rgb="FF000000"/>
        <rFont val="標楷體"/>
        <family val="4"/>
        <charset val="136"/>
      </rPr>
      <t>施孟賢</t>
    </r>
  </si>
  <si>
    <r>
      <rPr>
        <sz val="12"/>
        <color rgb="FF000000"/>
        <rFont val="標楷體"/>
        <family val="4"/>
        <charset val="136"/>
      </rPr>
      <t>國立聯合大學華語文學系</t>
    </r>
  </si>
  <si>
    <r>
      <rPr>
        <sz val="12"/>
        <color rgb="FF000000"/>
        <rFont val="標楷體"/>
        <family val="4"/>
        <charset val="136"/>
      </rPr>
      <t>黃柏為</t>
    </r>
  </si>
  <si>
    <r>
      <t>ChatGPT</t>
    </r>
    <r>
      <rPr>
        <sz val="12"/>
        <rFont val="標楷體"/>
        <family val="4"/>
        <charset val="136"/>
      </rPr>
      <t>在對外華語教學上的應用</t>
    </r>
    <phoneticPr fontId="4" type="noConversion"/>
  </si>
  <si>
    <r>
      <rPr>
        <sz val="12"/>
        <color rgb="FF000000"/>
        <rFont val="標楷體"/>
        <family val="4"/>
        <charset val="136"/>
      </rPr>
      <t>孫雪芹</t>
    </r>
  </si>
  <si>
    <r>
      <rPr>
        <sz val="12"/>
        <color rgb="FF000000"/>
        <rFont val="標楷體"/>
        <family val="4"/>
        <charset val="136"/>
      </rPr>
      <t>蔡宜潔</t>
    </r>
  </si>
  <si>
    <r>
      <rPr>
        <sz val="12"/>
        <rFont val="標楷體"/>
        <family val="4"/>
        <charset val="136"/>
      </rPr>
      <t>《聊齋誌異》之詈罵語語用</t>
    </r>
    <phoneticPr fontId="4" type="noConversion"/>
  </si>
  <si>
    <r>
      <rPr>
        <sz val="12"/>
        <color rgb="FF000000"/>
        <rFont val="標楷體"/>
        <family val="4"/>
        <charset val="136"/>
      </rPr>
      <t>鄂貞君</t>
    </r>
  </si>
  <si>
    <r>
      <rPr>
        <sz val="12"/>
        <color rgb="FF000000"/>
        <rFont val="標楷體"/>
        <family val="4"/>
        <charset val="136"/>
      </rPr>
      <t>黃芷翎</t>
    </r>
  </si>
  <si>
    <r>
      <rPr>
        <sz val="12"/>
        <rFont val="標楷體"/>
        <family val="4"/>
        <charset val="136"/>
      </rPr>
      <t>越南學習者使用華語能願動詞「會」的偏誤分析與教學建議</t>
    </r>
    <phoneticPr fontId="4" type="noConversion"/>
  </si>
  <si>
    <r>
      <rPr>
        <sz val="12"/>
        <color rgb="FF000000"/>
        <rFont val="標楷體"/>
        <family val="4"/>
        <charset val="136"/>
      </rPr>
      <t>溫如梅</t>
    </r>
  </si>
  <si>
    <r>
      <rPr>
        <sz val="12"/>
        <color rgb="FF000000"/>
        <rFont val="標楷體"/>
        <family val="4"/>
        <charset val="136"/>
      </rPr>
      <t>國立聯合大學華語文中心</t>
    </r>
  </si>
  <si>
    <r>
      <rPr>
        <sz val="12"/>
        <color rgb="FF000000"/>
        <rFont val="標楷體"/>
        <family val="4"/>
        <charset val="136"/>
      </rPr>
      <t>鄔湘儀</t>
    </r>
  </si>
  <si>
    <r>
      <rPr>
        <sz val="12"/>
        <rFont val="標楷體"/>
        <family val="4"/>
        <charset val="136"/>
      </rPr>
      <t>以設計思考開發之</t>
    </r>
    <r>
      <rPr>
        <sz val="12"/>
        <rFont val="Times New Roman"/>
        <family val="1"/>
      </rPr>
      <t>AI</t>
    </r>
    <r>
      <rPr>
        <sz val="12"/>
        <rFont val="標楷體"/>
        <family val="4"/>
        <charset val="136"/>
      </rPr>
      <t>教育桌遊對華語學習者心流體驗、學習焦慮、學習成效之影響</t>
    </r>
    <phoneticPr fontId="4" type="noConversion"/>
  </si>
  <si>
    <r>
      <rPr>
        <b/>
        <sz val="12"/>
        <rFont val="標楷體"/>
        <family val="4"/>
        <charset val="136"/>
      </rPr>
      <t>計畫名稱</t>
    </r>
  </si>
  <si>
    <r>
      <rPr>
        <b/>
        <sz val="12"/>
        <rFont val="標楷體"/>
        <family val="4"/>
        <charset val="136"/>
      </rPr>
      <t>序號</t>
    </r>
    <phoneticPr fontId="30" type="noConversion"/>
  </si>
  <si>
    <r>
      <rPr>
        <b/>
        <sz val="12"/>
        <rFont val="標楷體"/>
        <family val="4"/>
        <charset val="136"/>
      </rPr>
      <t>計畫編號</t>
    </r>
  </si>
  <si>
    <r>
      <rPr>
        <b/>
        <sz val="12"/>
        <rFont val="標楷體"/>
        <family val="4"/>
        <charset val="136"/>
      </rPr>
      <t>指導教授</t>
    </r>
  </si>
  <si>
    <r>
      <rPr>
        <b/>
        <sz val="12"/>
        <rFont val="標楷體"/>
        <family val="4"/>
        <charset val="136"/>
      </rPr>
      <t>申請機構</t>
    </r>
  </si>
  <si>
    <r>
      <rPr>
        <b/>
        <sz val="12"/>
        <rFont val="標楷體"/>
        <family val="4"/>
        <charset val="136"/>
      </rPr>
      <t>學生姓名</t>
    </r>
  </si>
  <si>
    <r>
      <rPr>
        <b/>
        <sz val="12"/>
        <rFont val="標楷體"/>
        <family val="4"/>
        <charset val="136"/>
      </rPr>
      <t>就讀學校及科系</t>
    </r>
  </si>
  <si>
    <r>
      <rPr>
        <b/>
        <sz val="12"/>
        <rFont val="標楷體"/>
        <family val="4"/>
        <charset val="136"/>
      </rPr>
      <t>歸屬處室別</t>
    </r>
  </si>
  <si>
    <r>
      <rPr>
        <b/>
        <sz val="12"/>
        <rFont val="標楷體"/>
        <family val="4"/>
        <charset val="136"/>
      </rPr>
      <t>研究助學金</t>
    </r>
    <r>
      <rPr>
        <b/>
        <sz val="12"/>
        <rFont val="Times New Roman"/>
        <family val="1"/>
      </rPr>
      <t>(</t>
    </r>
    <r>
      <rPr>
        <b/>
        <sz val="12"/>
        <rFont val="標楷體"/>
        <family val="4"/>
        <charset val="136"/>
      </rPr>
      <t>元</t>
    </r>
    <r>
      <rPr>
        <b/>
        <sz val="12"/>
        <rFont val="Times New Roman"/>
        <family val="1"/>
      </rPr>
      <t>)</t>
    </r>
    <phoneticPr fontId="30" type="noConversion"/>
  </si>
  <si>
    <r>
      <rPr>
        <b/>
        <sz val="12"/>
        <rFont val="標楷體"/>
        <family val="4"/>
        <charset val="136"/>
      </rPr>
      <t>耗材費</t>
    </r>
    <r>
      <rPr>
        <b/>
        <sz val="12"/>
        <rFont val="Times New Roman"/>
        <family val="1"/>
      </rPr>
      <t>(</t>
    </r>
    <r>
      <rPr>
        <b/>
        <sz val="12"/>
        <rFont val="標楷體"/>
        <family val="4"/>
        <charset val="136"/>
      </rPr>
      <t>元</t>
    </r>
    <r>
      <rPr>
        <b/>
        <sz val="12"/>
        <rFont val="Times New Roman"/>
        <family val="1"/>
      </rPr>
      <t>)</t>
    </r>
    <phoneticPr fontId="30" type="noConversion"/>
  </si>
  <si>
    <r>
      <rPr>
        <b/>
        <sz val="12"/>
        <rFont val="標楷體"/>
        <family val="4"/>
        <charset val="136"/>
      </rPr>
      <t>合計</t>
    </r>
    <r>
      <rPr>
        <b/>
        <sz val="12"/>
        <rFont val="Times New Roman"/>
        <family val="1"/>
      </rPr>
      <t>(</t>
    </r>
    <r>
      <rPr>
        <b/>
        <sz val="12"/>
        <rFont val="標楷體"/>
        <family val="4"/>
        <charset val="136"/>
      </rPr>
      <t>元</t>
    </r>
    <r>
      <rPr>
        <b/>
        <sz val="12"/>
        <rFont val="Times New Roman"/>
        <family val="1"/>
      </rPr>
      <t>)</t>
    </r>
    <phoneticPr fontId="30" type="noConversion"/>
  </si>
  <si>
    <r>
      <rPr>
        <b/>
        <sz val="12"/>
        <rFont val="標楷體"/>
        <family val="4"/>
        <charset val="136"/>
      </rPr>
      <t>計畫執行期間</t>
    </r>
    <phoneticPr fontId="4" type="noConversion"/>
  </si>
  <si>
    <t>產學技術聯盟</t>
    <phoneticPr fontId="19" type="noConversion"/>
  </si>
  <si>
    <t xml:space="preserve">產學計畫                  </t>
    <phoneticPr fontId="19" type="noConversion"/>
  </si>
  <si>
    <t>具機器學習技術預測停車場使用率以及駕駛停車意願之雲端管理與推薦平台研製</t>
    <phoneticPr fontId="4" type="noConversion"/>
  </si>
  <si>
    <t>奈米金屬應用於活化免疫細胞活性之研究</t>
    <phoneticPr fontId="4" type="noConversion"/>
  </si>
  <si>
    <t xml:space="preserve"> 113-2115-M-239-001</t>
    <phoneticPr fontId="4" type="noConversion"/>
  </si>
  <si>
    <t>使用乳房超音波影像和放射組學特徵之電腦輔助診斷系統</t>
    <phoneticPr fontId="4" type="noConversion"/>
  </si>
  <si>
    <t>112-2111-M-239-001-MY3</t>
    <phoneticPr fontId="4" type="noConversion"/>
  </si>
  <si>
    <r>
      <rPr>
        <sz val="12"/>
        <rFont val="標楷體"/>
        <family val="4"/>
        <charset val="136"/>
      </rPr>
      <t>張漢威</t>
    </r>
    <phoneticPr fontId="4" type="noConversion"/>
  </si>
  <si>
    <r>
      <rPr>
        <u/>
        <sz val="12"/>
        <rFont val="新細明體"/>
        <family val="1"/>
        <charset val="136"/>
        <scheme val="minor"/>
      </rPr>
      <t>建構三維Au@TiO2 異質奈米陣列提升表面增強拉曼散射於食安應用</t>
    </r>
    <phoneticPr fontId="4" type="noConversion"/>
  </si>
  <si>
    <r>
      <rPr>
        <sz val="12"/>
        <rFont val="標楷體"/>
        <family val="4"/>
        <charset val="136"/>
      </rPr>
      <t>台灣尖端先進生技醫藥股份有限公司</t>
    </r>
  </si>
  <si>
    <r>
      <rPr>
        <sz val="12"/>
        <rFont val="標楷體"/>
        <family val="4"/>
        <charset val="136"/>
      </rPr>
      <t>林永昇</t>
    </r>
    <phoneticPr fontId="4" type="noConversion"/>
  </si>
  <si>
    <r>
      <rPr>
        <sz val="12"/>
        <rFont val="標楷體"/>
        <family val="4"/>
        <charset val="136"/>
      </rPr>
      <t>精專生醫股份有限公司</t>
    </r>
    <phoneticPr fontId="4" type="noConversion"/>
  </si>
  <si>
    <r>
      <rPr>
        <sz val="12"/>
        <rFont val="標楷體"/>
        <family val="4"/>
        <charset val="136"/>
      </rPr>
      <t>黃淑玲</t>
    </r>
    <phoneticPr fontId="4" type="noConversion"/>
  </si>
  <si>
    <r>
      <rPr>
        <sz val="12"/>
        <rFont val="標楷體"/>
        <family val="4"/>
        <charset val="136"/>
      </rPr>
      <t>以押出技術製備生物可分解熱塑性澱粉吸管之研發</t>
    </r>
    <phoneticPr fontId="4" type="noConversion"/>
  </si>
  <si>
    <r>
      <rPr>
        <sz val="12"/>
        <rFont val="標楷體"/>
        <family val="4"/>
        <charset val="136"/>
      </rPr>
      <t>環海淨塑實業股份有限公司</t>
    </r>
    <phoneticPr fontId="4" type="noConversion"/>
  </si>
  <si>
    <r>
      <rPr>
        <sz val="12"/>
        <rFont val="標楷體"/>
        <family val="4"/>
        <charset val="136"/>
      </rPr>
      <t>玻璃及光纖材料研究中心</t>
    </r>
    <phoneticPr fontId="4" type="noConversion"/>
  </si>
  <si>
    <r>
      <rPr>
        <sz val="12"/>
        <rFont val="標楷體"/>
        <family val="4"/>
        <charset val="136"/>
      </rPr>
      <t>楊希文</t>
    </r>
    <phoneticPr fontId="4" type="noConversion"/>
  </si>
  <si>
    <r>
      <rPr>
        <sz val="12"/>
        <rFont val="標楷體"/>
        <family val="4"/>
        <charset val="136"/>
      </rPr>
      <t>教授且兼任玻璃及光纖材料研究中心主任</t>
    </r>
    <r>
      <rPr>
        <sz val="12"/>
        <rFont val="Times New Roman"/>
        <family val="1"/>
      </rPr>
      <t>(</t>
    </r>
    <r>
      <rPr>
        <sz val="12"/>
        <rFont val="標楷體"/>
        <family val="4"/>
        <charset val="136"/>
      </rPr>
      <t>目前為特聘教授</t>
    </r>
    <r>
      <rPr>
        <sz val="12"/>
        <rFont val="Times New Roman"/>
        <family val="1"/>
      </rPr>
      <t xml:space="preserve">)
</t>
    </r>
    <phoneticPr fontId="4" type="noConversion"/>
  </si>
  <si>
    <r>
      <rPr>
        <sz val="12"/>
        <rFont val="標楷體"/>
        <family val="4"/>
        <charset val="136"/>
      </rPr>
      <t>硫系紅外光學玻璃研發</t>
    </r>
    <r>
      <rPr>
        <sz val="12"/>
        <rFont val="Times New Roman"/>
        <family val="1"/>
      </rPr>
      <t>(2/2)</t>
    </r>
    <phoneticPr fontId="4" type="noConversion"/>
  </si>
  <si>
    <r>
      <rPr>
        <sz val="12"/>
        <rFont val="標楷體"/>
        <family val="4"/>
        <charset val="136"/>
      </rPr>
      <t>佳凌科技股份有限公司</t>
    </r>
  </si>
  <si>
    <t>李衍緯</t>
    <phoneticPr fontId="4" type="noConversion"/>
  </si>
  <si>
    <t>113-2222-E-239-006</t>
  </si>
  <si>
    <r>
      <t xml:space="preserve">113/11/01 </t>
    </r>
    <r>
      <rPr>
        <sz val="12"/>
        <rFont val="細明體"/>
        <family val="3"/>
        <charset val="136"/>
      </rPr>
      <t>～</t>
    </r>
    <r>
      <rPr>
        <sz val="12"/>
        <rFont val="Times New Roman"/>
        <family val="1"/>
      </rPr>
      <t xml:space="preserve"> 114/10/31</t>
    </r>
  </si>
  <si>
    <t>以包含離子液體基團之高χ值嵌段共聚物建構超細微奈米結構之研究</t>
    <phoneticPr fontId="4" type="noConversion"/>
  </si>
  <si>
    <t>林裕軒</t>
    <phoneticPr fontId="4" type="noConversion"/>
  </si>
  <si>
    <t>113-2622-E-239-006</t>
    <phoneticPr fontId="4" type="noConversion"/>
  </si>
  <si>
    <t>克利達科技股份有限公司</t>
    <phoneticPr fontId="4" type="noConversion"/>
  </si>
  <si>
    <t>113/11/01 ～ 114/10/31</t>
  </si>
  <si>
    <t>113/11/01 ～ 114/10/31</t>
    <phoneticPr fontId="4" type="noConversion"/>
  </si>
  <si>
    <t>製程控制用之直流/直流電源供應器之故障預測系統開發</t>
    <phoneticPr fontId="4" type="noConversion"/>
  </si>
  <si>
    <t>多元素氧化物複合材料絕緣與吸波特性分析與研究</t>
    <phoneticPr fontId="4" type="noConversion"/>
  </si>
  <si>
    <t>吳有基</t>
    <phoneticPr fontId="4" type="noConversion"/>
  </si>
  <si>
    <t>協仝企業有限公司</t>
    <phoneticPr fontId="4" type="noConversion"/>
  </si>
  <si>
    <t>113-2813-C-239-004-E</t>
    <phoneticPr fontId="4" type="noConversion"/>
  </si>
  <si>
    <t>陳英孝</t>
    <phoneticPr fontId="4" type="noConversion"/>
  </si>
  <si>
    <t>簡筠恩</t>
    <phoneticPr fontId="4" type="noConversion"/>
  </si>
  <si>
    <t>雙水相系統於萃取花生殼之應用</t>
    <phoneticPr fontId="4" type="noConversion"/>
  </si>
  <si>
    <t>113-2813-C-239-001-E</t>
    <phoneticPr fontId="4" type="noConversion"/>
  </si>
  <si>
    <t>奈米金對免疫細胞活化之研究</t>
    <phoneticPr fontId="4" type="noConversion"/>
  </si>
  <si>
    <t>李欣怡</t>
    <phoneticPr fontId="4" type="noConversion"/>
  </si>
  <si>
    <t>113-2813-C-239-019-E</t>
    <phoneticPr fontId="4" type="noConversion"/>
  </si>
  <si>
    <r>
      <rPr>
        <sz val="12"/>
        <rFont val="標楷體"/>
        <family val="4"/>
        <charset val="136"/>
      </rPr>
      <t>機器學習方法用於路由安全之車用閘道器</t>
    </r>
    <phoneticPr fontId="4" type="noConversion"/>
  </si>
  <si>
    <r>
      <rPr>
        <sz val="12"/>
        <rFont val="標楷體"/>
        <family val="4"/>
        <charset val="136"/>
      </rPr>
      <t>資訊工程學系</t>
    </r>
  </si>
  <si>
    <r>
      <rPr>
        <sz val="12"/>
        <rFont val="新細明體"/>
        <family val="2"/>
        <charset val="136"/>
      </rPr>
      <t>小計</t>
    </r>
    <phoneticPr fontId="4" type="noConversion"/>
  </si>
  <si>
    <t xml:space="preserve"> 113-2221-E-239 -031 -MY2 </t>
    <phoneticPr fontId="4" type="noConversion"/>
  </si>
  <si>
    <t>電機工程學系</t>
    <phoneticPr fontId="4" type="noConversion"/>
  </si>
  <si>
    <t xml:space="preserve">共振腔型高功率結合器設計與製造(1/2) </t>
    <phoneticPr fontId="4" type="noConversion"/>
  </si>
  <si>
    <r>
      <t xml:space="preserve">113/08/01 </t>
    </r>
    <r>
      <rPr>
        <sz val="12"/>
        <color rgb="FFFF0000"/>
        <rFont val="微軟正黑體"/>
        <family val="1"/>
        <charset val="136"/>
      </rPr>
      <t>～</t>
    </r>
    <r>
      <rPr>
        <sz val="12"/>
        <color rgb="FFFF0000"/>
        <rFont val="Times New Roman"/>
        <family val="1"/>
      </rPr>
      <t xml:space="preserve"> 115/07/31</t>
    </r>
    <phoneticPr fontId="4" type="noConversion"/>
  </si>
  <si>
    <r>
      <t xml:space="preserve">113/08/01 </t>
    </r>
    <r>
      <rPr>
        <sz val="12"/>
        <color rgb="FFFF0000"/>
        <rFont val="微軟正黑體"/>
        <family val="1"/>
        <charset val="136"/>
      </rPr>
      <t>～</t>
    </r>
    <r>
      <rPr>
        <sz val="12"/>
        <color rgb="FFFF0000"/>
        <rFont val="Times New Roman"/>
        <family val="1"/>
      </rPr>
      <t xml:space="preserve"> 114/07/31</t>
    </r>
    <phoneticPr fontId="4" type="noConversion"/>
  </si>
  <si>
    <t>新一代磊晶晶圓缺陷偵測技術研究</t>
    <phoneticPr fontId="4" type="noConversion"/>
  </si>
  <si>
    <t>李陸玲</t>
    <phoneticPr fontId="4" type="noConversion"/>
  </si>
  <si>
    <t>陳建仲</t>
    <phoneticPr fontId="4" type="noConversion"/>
  </si>
  <si>
    <t>余瑞芳</t>
    <phoneticPr fontId="4" type="noConversion"/>
  </si>
  <si>
    <t>黃心亮</t>
    <phoneticPr fontId="4" type="noConversion"/>
  </si>
  <si>
    <t>邱正豪</t>
    <phoneticPr fontId="4" type="noConversion"/>
  </si>
  <si>
    <t>許進吉</t>
    <phoneticPr fontId="4" type="noConversion"/>
  </si>
  <si>
    <t>連啟翔</t>
    <phoneticPr fontId="4" type="noConversion"/>
  </si>
  <si>
    <t>曾仕君</t>
    <phoneticPr fontId="4" type="noConversion"/>
  </si>
  <si>
    <t>鄒仕豪</t>
    <phoneticPr fontId="4" type="noConversion"/>
  </si>
  <si>
    <t>卓冠宏</t>
    <phoneticPr fontId="4" type="noConversion"/>
  </si>
  <si>
    <t>曾信賓</t>
    <phoneticPr fontId="4" type="noConversion"/>
  </si>
  <si>
    <t>曾靜芳</t>
    <phoneticPr fontId="4" type="noConversion"/>
  </si>
  <si>
    <t>呂哲宇</t>
    <phoneticPr fontId="4" type="noConversion"/>
  </si>
  <si>
    <t>馬肇聰</t>
    <phoneticPr fontId="4" type="noConversion"/>
  </si>
  <si>
    <t>許正興</t>
    <phoneticPr fontId="4" type="noConversion"/>
  </si>
  <si>
    <t>辛錫進</t>
    <phoneticPr fontId="4" type="noConversion"/>
  </si>
  <si>
    <t>温育瑋</t>
    <phoneticPr fontId="4" type="noConversion"/>
  </si>
  <si>
    <t>吳志正</t>
    <phoneticPr fontId="4" type="noConversion"/>
  </si>
  <si>
    <t>徐銘甫</t>
    <phoneticPr fontId="4" type="noConversion"/>
  </si>
  <si>
    <t>盧昱蓉</t>
    <phoneticPr fontId="4" type="noConversion"/>
  </si>
  <si>
    <t>沈俊宏</t>
    <phoneticPr fontId="4" type="noConversion"/>
  </si>
  <si>
    <t>邱萬益</t>
    <phoneticPr fontId="4" type="noConversion"/>
  </si>
  <si>
    <r>
      <rPr>
        <sz val="12"/>
        <rFont val="標楷體"/>
        <family val="4"/>
        <charset val="136"/>
      </rPr>
      <t>原位光譜技術研究二維過渡金屬碳</t>
    </r>
    <r>
      <rPr>
        <sz val="12"/>
        <rFont val="Times New Roman"/>
        <family val="1"/>
      </rPr>
      <t>(</t>
    </r>
    <r>
      <rPr>
        <sz val="12"/>
        <rFont val="標楷體"/>
        <family val="4"/>
        <charset val="136"/>
      </rPr>
      <t>氮</t>
    </r>
    <r>
      <rPr>
        <sz val="12"/>
        <rFont val="Times New Roman"/>
        <family val="1"/>
      </rPr>
      <t>)</t>
    </r>
    <r>
      <rPr>
        <sz val="12"/>
        <rFont val="標楷體"/>
        <family val="4"/>
        <charset val="136"/>
      </rPr>
      <t>化物異質結構材料用於電化學儲能裝置</t>
    </r>
    <r>
      <rPr>
        <sz val="12"/>
        <rFont val="Times New Roman"/>
        <family val="1"/>
      </rPr>
      <t>(2/3)</t>
    </r>
    <phoneticPr fontId="4" type="noConversion"/>
  </si>
  <si>
    <r>
      <rPr>
        <sz val="12"/>
        <rFont val="標楷體"/>
        <family val="4"/>
        <charset val="136"/>
      </rPr>
      <t>新穎分離與質譜技術之發展及其於環境與生醫之應用</t>
    </r>
    <r>
      <rPr>
        <sz val="12"/>
        <rFont val="Times New Roman"/>
        <family val="1"/>
      </rPr>
      <t>(2/2)</t>
    </r>
    <phoneticPr fontId="4" type="noConversion"/>
  </si>
  <si>
    <r>
      <t xml:space="preserve">112/08/01 </t>
    </r>
    <r>
      <rPr>
        <sz val="12"/>
        <rFont val="標楷體"/>
        <family val="4"/>
        <charset val="136"/>
      </rPr>
      <t>～</t>
    </r>
    <r>
      <rPr>
        <sz val="12"/>
        <rFont val="Times New Roman"/>
        <family val="1"/>
      </rPr>
      <t xml:space="preserve"> 114/07/31</t>
    </r>
    <phoneticPr fontId="4" type="noConversion"/>
  </si>
  <si>
    <r>
      <rPr>
        <sz val="12"/>
        <rFont val="標楷體"/>
        <family val="4"/>
        <charset val="136"/>
      </rPr>
      <t>以接觸起電在超疏水表面快速長距離傳輸水滴</t>
    </r>
    <r>
      <rPr>
        <sz val="12"/>
        <rFont val="Times New Roman"/>
        <family val="1"/>
      </rPr>
      <t>(3/3)</t>
    </r>
    <phoneticPr fontId="4" type="noConversion"/>
  </si>
  <si>
    <r>
      <t>113/08/01</t>
    </r>
    <r>
      <rPr>
        <sz val="12"/>
        <rFont val="標楷體"/>
        <family val="4"/>
        <charset val="136"/>
      </rPr>
      <t>～</t>
    </r>
    <r>
      <rPr>
        <sz val="12"/>
        <rFont val="Times New Roman"/>
        <family val="1"/>
      </rPr>
      <t xml:space="preserve"> 114/07/31</t>
    </r>
    <phoneticPr fontId="4" type="noConversion"/>
  </si>
  <si>
    <r>
      <t>Bipulse-HiPIMS</t>
    </r>
    <r>
      <rPr>
        <sz val="12"/>
        <rFont val="標楷體"/>
        <family val="4"/>
        <charset val="136"/>
      </rPr>
      <t>共濺射技術對輔助靶材離化之探討與其於多元靶材製程之應用</t>
    </r>
    <r>
      <rPr>
        <sz val="12"/>
        <rFont val="Times New Roman"/>
        <family val="1"/>
      </rPr>
      <t>(2/2)</t>
    </r>
    <phoneticPr fontId="4" type="noConversion"/>
  </si>
  <si>
    <r>
      <rPr>
        <sz val="12"/>
        <rFont val="標楷體"/>
        <family val="4"/>
        <charset val="136"/>
      </rPr>
      <t>副教授</t>
    </r>
    <phoneticPr fontId="4" type="noConversion"/>
  </si>
  <si>
    <r>
      <t>HiPIMS</t>
    </r>
    <r>
      <rPr>
        <sz val="12"/>
        <rFont val="標楷體"/>
        <family val="4"/>
        <charset val="136"/>
      </rPr>
      <t>製備</t>
    </r>
    <r>
      <rPr>
        <sz val="12"/>
        <rFont val="Times New Roman"/>
        <family val="1"/>
      </rPr>
      <t>Ti2N MXene</t>
    </r>
    <r>
      <rPr>
        <sz val="12"/>
        <rFont val="標楷體"/>
        <family val="4"/>
        <charset val="136"/>
      </rPr>
      <t>薄膜用於析氧反應</t>
    </r>
    <r>
      <rPr>
        <sz val="12"/>
        <rFont val="Times New Roman"/>
        <family val="1"/>
      </rPr>
      <t>(OER)</t>
    </r>
    <r>
      <rPr>
        <sz val="12"/>
        <rFont val="標楷體"/>
        <family val="4"/>
        <charset val="136"/>
      </rPr>
      <t>催化劑之研究</t>
    </r>
    <r>
      <rPr>
        <sz val="12"/>
        <rFont val="Times New Roman"/>
        <family val="1"/>
      </rPr>
      <t>(2/2)</t>
    </r>
    <phoneticPr fontId="4" type="noConversion"/>
  </si>
  <si>
    <r>
      <rPr>
        <sz val="12"/>
        <rFont val="標楷體"/>
        <family val="4"/>
        <charset val="136"/>
      </rPr>
      <t>吳宛玉</t>
    </r>
    <phoneticPr fontId="4" type="noConversion"/>
  </si>
  <si>
    <r>
      <rPr>
        <sz val="12"/>
        <rFont val="標楷體"/>
        <family val="4"/>
        <charset val="136"/>
      </rPr>
      <t>應用電紡法製作鉑與鐵系元素雙金屬多孔合金奈米纖維對氧氣還原反應性能與質子交換膜燃料電池應用研究</t>
    </r>
    <r>
      <rPr>
        <sz val="12"/>
        <rFont val="Times New Roman"/>
        <family val="1"/>
      </rPr>
      <t>(2/3)</t>
    </r>
    <phoneticPr fontId="4" type="noConversion"/>
  </si>
  <si>
    <r>
      <rPr>
        <sz val="12"/>
        <rFont val="標楷體"/>
        <family val="4"/>
        <charset val="136"/>
      </rPr>
      <t>能源工程學系</t>
    </r>
    <phoneticPr fontId="4" type="noConversion"/>
  </si>
  <si>
    <r>
      <rPr>
        <sz val="12"/>
        <rFont val="標楷體"/>
        <family val="4"/>
        <charset val="136"/>
      </rPr>
      <t>張敏興</t>
    </r>
    <r>
      <rPr>
        <sz val="12"/>
        <rFont val="Times New Roman"/>
        <family val="1"/>
      </rPr>
      <t xml:space="preserve"> </t>
    </r>
    <phoneticPr fontId="4" type="noConversion"/>
  </si>
  <si>
    <r>
      <t xml:space="preserve">112/08/01 </t>
    </r>
    <r>
      <rPr>
        <sz val="12"/>
        <rFont val="標楷體"/>
        <family val="4"/>
        <charset val="136"/>
      </rPr>
      <t>～</t>
    </r>
    <r>
      <rPr>
        <sz val="12"/>
        <rFont val="Times New Roman"/>
        <family val="1"/>
      </rPr>
      <t xml:space="preserve"> 115/07/31 </t>
    </r>
    <phoneticPr fontId="4" type="noConversion"/>
  </si>
  <si>
    <r>
      <rPr>
        <sz val="12"/>
        <rFont val="標楷體"/>
        <family val="4"/>
        <charset val="136"/>
      </rPr>
      <t>淡水無脊椎生物長期暴露於混合有機紫外線過濾劑對其生化反應和生命史特徵之影響</t>
    </r>
    <r>
      <rPr>
        <sz val="12"/>
        <rFont val="Times New Roman"/>
        <family val="1"/>
      </rPr>
      <t>(3/3)</t>
    </r>
    <phoneticPr fontId="4" type="noConversion"/>
  </si>
  <si>
    <r>
      <rPr>
        <sz val="12"/>
        <rFont val="標楷體"/>
        <family val="4"/>
        <charset val="136"/>
      </rPr>
      <t>用於檢測</t>
    </r>
    <r>
      <rPr>
        <sz val="12"/>
        <rFont val="Times New Roman"/>
        <family val="1"/>
      </rPr>
      <t xml:space="preserve"> miRNA </t>
    </r>
    <r>
      <rPr>
        <sz val="12"/>
        <rFont val="標楷體"/>
        <family val="4"/>
        <charset val="136"/>
      </rPr>
      <t>的基於銻烯表面等離子體共振感測器</t>
    </r>
    <r>
      <rPr>
        <sz val="12"/>
        <rFont val="Times New Roman"/>
        <family val="1"/>
      </rPr>
      <t>(2/2)</t>
    </r>
    <phoneticPr fontId="4" type="noConversion"/>
  </si>
  <si>
    <r>
      <rPr>
        <sz val="12"/>
        <rFont val="標楷體"/>
        <family val="4"/>
        <charset val="136"/>
      </rPr>
      <t>機械工程學系</t>
    </r>
    <phoneticPr fontId="4" type="noConversion"/>
  </si>
  <si>
    <r>
      <rPr>
        <sz val="12"/>
        <rFont val="標楷體"/>
        <family val="4"/>
        <charset val="136"/>
      </rPr>
      <t>複合型無機無鉛鈣鈦礦薄膜合成與多功能光電元件之應用研究</t>
    </r>
    <r>
      <rPr>
        <sz val="12"/>
        <rFont val="Times New Roman"/>
        <family val="1"/>
      </rPr>
      <t>(3/3)</t>
    </r>
    <phoneticPr fontId="4" type="noConversion"/>
  </si>
  <si>
    <r>
      <rPr>
        <sz val="12"/>
        <rFont val="標楷體"/>
        <family val="4"/>
        <charset val="136"/>
      </rPr>
      <t>新穎複合式氧化鋅奈米結構感測器結合奈米發電機之柔性自供電微奈系統研製</t>
    </r>
    <r>
      <rPr>
        <sz val="12"/>
        <rFont val="Times New Roman"/>
        <family val="1"/>
      </rPr>
      <t>(3/3)</t>
    </r>
    <phoneticPr fontId="4" type="noConversion"/>
  </si>
  <si>
    <r>
      <rPr>
        <sz val="12"/>
        <rFont val="標楷體"/>
        <family val="4"/>
        <charset val="136"/>
      </rPr>
      <t>以原子層沉積技術製作</t>
    </r>
    <r>
      <rPr>
        <sz val="12"/>
        <rFont val="Times New Roman"/>
        <family val="1"/>
      </rPr>
      <t>N</t>
    </r>
    <r>
      <rPr>
        <sz val="12"/>
        <rFont val="標楷體"/>
        <family val="4"/>
        <charset val="136"/>
      </rPr>
      <t>型通道層氧化銦鎢側壁電晶體與電阻式記憶體於單晶片三維積體電路整合技術在後段製程實現邊緣運算</t>
    </r>
    <r>
      <rPr>
        <sz val="12"/>
        <rFont val="Times New Roman"/>
        <family val="1"/>
      </rPr>
      <t>(2/2)</t>
    </r>
    <phoneticPr fontId="4" type="noConversion"/>
  </si>
  <si>
    <r>
      <rPr>
        <sz val="12"/>
        <rFont val="標楷體"/>
        <family val="4"/>
        <charset val="136"/>
      </rPr>
      <t>教授且兼任系主任</t>
    </r>
  </si>
  <si>
    <r>
      <rPr>
        <sz val="12"/>
        <rFont val="標楷體"/>
        <family val="4"/>
        <charset val="136"/>
      </rPr>
      <t>電機工程學系</t>
    </r>
  </si>
  <si>
    <r>
      <rPr>
        <sz val="12"/>
        <rFont val="標楷體"/>
        <family val="4"/>
        <charset val="136"/>
      </rPr>
      <t>奈米結構與二維材料提升光電元件性能</t>
    </r>
    <r>
      <rPr>
        <sz val="12"/>
        <rFont val="Times New Roman"/>
        <family val="1"/>
      </rPr>
      <t>(3/3)</t>
    </r>
    <phoneticPr fontId="4" type="noConversion"/>
  </si>
  <si>
    <r>
      <rPr>
        <sz val="12"/>
        <rFont val="標楷體"/>
        <family val="4"/>
        <charset val="136"/>
      </rPr>
      <t>電機工程學系</t>
    </r>
    <phoneticPr fontId="4" type="noConversion"/>
  </si>
  <si>
    <r>
      <rPr>
        <sz val="12"/>
        <rFont val="標楷體"/>
        <family val="4"/>
        <charset val="136"/>
      </rPr>
      <t>多通道測試訊號產生器之設計</t>
    </r>
    <r>
      <rPr>
        <sz val="12"/>
        <rFont val="Times New Roman"/>
        <family val="1"/>
      </rPr>
      <t>(22)</t>
    </r>
    <phoneticPr fontId="4" type="noConversion"/>
  </si>
  <si>
    <r>
      <rPr>
        <sz val="12"/>
        <rFont val="標楷體"/>
        <family val="4"/>
        <charset val="136"/>
      </rPr>
      <t>多工互穿膽固醇液晶聚合物網絡於生化感測器的技術開發與應用</t>
    </r>
    <r>
      <rPr>
        <sz val="12"/>
        <rFont val="Times New Roman"/>
        <family val="1"/>
      </rPr>
      <t>(3/3)</t>
    </r>
    <phoneticPr fontId="4" type="noConversion"/>
  </si>
  <si>
    <r>
      <rPr>
        <sz val="12"/>
        <rFont val="標楷體"/>
        <family val="4"/>
        <charset val="136"/>
      </rPr>
      <t>光電工程學系</t>
    </r>
  </si>
  <si>
    <r>
      <rPr>
        <sz val="12"/>
        <rFont val="標楷體"/>
        <family val="4"/>
        <charset val="136"/>
      </rPr>
      <t>利用光參數振盪器產生中紅外結構光場研究</t>
    </r>
    <r>
      <rPr>
        <sz val="12"/>
        <rFont val="Times New Roman"/>
        <family val="1"/>
      </rPr>
      <t>(3/3)</t>
    </r>
    <phoneticPr fontId="4" type="noConversion"/>
  </si>
  <si>
    <r>
      <rPr>
        <sz val="12"/>
        <rFont val="標楷體"/>
        <family val="4"/>
        <charset val="136"/>
      </rPr>
      <t>從社會比較理論與資訊覓食理論探討計畫性過時對關係品質的影響</t>
    </r>
    <r>
      <rPr>
        <sz val="12"/>
        <rFont val="Times New Roman"/>
        <family val="1"/>
      </rPr>
      <t>(2/2)</t>
    </r>
    <phoneticPr fontId="4" type="noConversion"/>
  </si>
  <si>
    <r>
      <rPr>
        <sz val="12"/>
        <rFont val="標楷體"/>
        <family val="4"/>
        <charset val="136"/>
      </rPr>
      <t>資訊管理學系</t>
    </r>
  </si>
  <si>
    <r>
      <rPr>
        <sz val="12"/>
        <rFont val="標楷體"/>
        <family val="4"/>
        <charset val="136"/>
      </rPr>
      <t>在虛擬中激勵真實</t>
    </r>
    <r>
      <rPr>
        <sz val="12"/>
        <rFont val="Times New Roman"/>
        <family val="1"/>
      </rPr>
      <t>–VR</t>
    </r>
    <r>
      <rPr>
        <sz val="12"/>
        <rFont val="標楷體"/>
        <family val="4"/>
        <charset val="136"/>
      </rPr>
      <t>的設計協作與社群互動</t>
    </r>
    <r>
      <rPr>
        <sz val="12"/>
        <rFont val="Times New Roman"/>
        <family val="1"/>
      </rPr>
      <t>(2/2)</t>
    </r>
    <phoneticPr fontId="4" type="noConversion"/>
  </si>
  <si>
    <r>
      <rPr>
        <sz val="12"/>
        <rFont val="標楷體"/>
        <family val="4"/>
        <charset val="136"/>
      </rPr>
      <t>工業設計學系</t>
    </r>
    <phoneticPr fontId="4" type="noConversion"/>
  </si>
  <si>
    <r>
      <rPr>
        <sz val="12"/>
        <rFont val="標楷體"/>
        <family val="4"/>
        <charset val="136"/>
      </rPr>
      <t>客家文化敘事與故事建構對話機器人設計：族群主流化觀點</t>
    </r>
    <r>
      <rPr>
        <sz val="12"/>
        <rFont val="Times New Roman"/>
        <family val="1"/>
      </rPr>
      <t>(2/2)</t>
    </r>
    <phoneticPr fontId="4" type="noConversion"/>
  </si>
  <si>
    <r>
      <rPr>
        <sz val="12"/>
        <rFont val="標楷體"/>
        <family val="4"/>
        <charset val="136"/>
      </rPr>
      <t>文化創意與數位行銷學系</t>
    </r>
    <phoneticPr fontId="4" type="noConversion"/>
  </si>
  <si>
    <r>
      <rPr>
        <sz val="12"/>
        <rFont val="標楷體"/>
        <family val="4"/>
        <charset val="136"/>
      </rPr>
      <t>林奕安</t>
    </r>
    <phoneticPr fontId="4" type="noConversion"/>
  </si>
  <si>
    <r>
      <t>113/08/01</t>
    </r>
    <r>
      <rPr>
        <sz val="12"/>
        <color rgb="FFFF0000"/>
        <rFont val="微軟正黑體"/>
        <family val="1"/>
        <charset val="136"/>
      </rPr>
      <t>～</t>
    </r>
    <r>
      <rPr>
        <sz val="12"/>
        <color rgb="FFFF0000"/>
        <rFont val="Times New Roman"/>
        <family val="1"/>
      </rPr>
      <t>114/07/31</t>
    </r>
    <phoneticPr fontId="4" type="noConversion"/>
  </si>
  <si>
    <t>113-2622-E-239-007</t>
    <phoneticPr fontId="4" type="noConversion"/>
  </si>
  <si>
    <t>113-2221-E-239-032</t>
    <phoneticPr fontId="4" type="noConversion"/>
  </si>
  <si>
    <t>林群富</t>
    <phoneticPr fontId="4" type="noConversion"/>
  </si>
  <si>
    <t>張富毓</t>
    <phoneticPr fontId="4" type="noConversion"/>
  </si>
  <si>
    <r>
      <rPr>
        <sz val="10"/>
        <rFont val="標楷體"/>
        <family val="4"/>
        <charset val="136"/>
      </rPr>
      <t>極端災害下之韌性城鄉與防災調適－極端災害下之韌性城鄉與防災調適</t>
    </r>
    <r>
      <rPr>
        <sz val="10"/>
        <rFont val="Times New Roman"/>
        <family val="1"/>
      </rPr>
      <t>-</t>
    </r>
    <r>
      <rPr>
        <sz val="10"/>
        <rFont val="標楷體"/>
        <family val="4"/>
        <charset val="136"/>
      </rPr>
      <t>苗栗縣</t>
    </r>
    <r>
      <rPr>
        <sz val="10"/>
        <rFont val="Times New Roman"/>
        <family val="1"/>
      </rPr>
      <t>(3/4)</t>
    </r>
    <phoneticPr fontId="4" type="noConversion"/>
  </si>
  <si>
    <r>
      <rPr>
        <sz val="12"/>
        <rFont val="標楷體"/>
        <family val="4"/>
        <charset val="136"/>
      </rPr>
      <t>土木與防災工程學系</t>
    </r>
  </si>
  <si>
    <r>
      <rPr>
        <sz val="10"/>
        <rFont val="標楷體"/>
        <family val="4"/>
        <charset val="136"/>
      </rPr>
      <t>柳文成</t>
    </r>
    <phoneticPr fontId="4" type="noConversion"/>
  </si>
  <si>
    <r>
      <rPr>
        <sz val="10"/>
        <rFont val="標楷體"/>
        <family val="4"/>
        <charset val="136"/>
      </rPr>
      <t>教授且兼任副校長</t>
    </r>
  </si>
  <si>
    <r>
      <rPr>
        <sz val="12"/>
        <rFont val="標楷體"/>
        <family val="4"/>
        <charset val="136"/>
      </rPr>
      <t>賴盈宏</t>
    </r>
    <phoneticPr fontId="4" type="noConversion"/>
  </si>
  <si>
    <r>
      <rPr>
        <sz val="12"/>
        <rFont val="標楷體"/>
        <family val="4"/>
        <charset val="136"/>
      </rPr>
      <t>謝健</t>
    </r>
    <phoneticPr fontId="4" type="noConversion"/>
  </si>
  <si>
    <r>
      <rPr>
        <sz val="12"/>
        <rFont val="標楷體"/>
        <family val="4"/>
        <charset val="136"/>
      </rPr>
      <t>陳睿遠</t>
    </r>
    <phoneticPr fontId="4" type="noConversion"/>
  </si>
  <si>
    <r>
      <rPr>
        <sz val="12"/>
        <rFont val="標楷體"/>
        <family val="4"/>
        <charset val="136"/>
      </rPr>
      <t>低維度有機材料為主之異質接面的製作、探討與元件應用</t>
    </r>
    <r>
      <rPr>
        <sz val="12"/>
        <rFont val="Times New Roman"/>
        <family val="1"/>
      </rPr>
      <t>(2/3)</t>
    </r>
    <phoneticPr fontId="4" type="noConversion"/>
  </si>
  <si>
    <r>
      <rPr>
        <sz val="12"/>
        <rFont val="標楷體"/>
        <family val="4"/>
        <charset val="136"/>
      </rPr>
      <t>許芳琪</t>
    </r>
    <phoneticPr fontId="4" type="noConversion"/>
  </si>
  <si>
    <r>
      <t xml:space="preserve"> 113/08/01 </t>
    </r>
    <r>
      <rPr>
        <sz val="12"/>
        <rFont val="標楷體"/>
        <family val="4"/>
        <charset val="136"/>
      </rPr>
      <t>～</t>
    </r>
    <r>
      <rPr>
        <sz val="12"/>
        <rFont val="Times New Roman"/>
        <family val="1"/>
      </rPr>
      <t xml:space="preserve"> 114/07/31</t>
    </r>
    <phoneticPr fontId="4" type="noConversion"/>
  </si>
  <si>
    <r>
      <rPr>
        <sz val="12"/>
        <rFont val="標楷體"/>
        <family val="4"/>
        <charset val="136"/>
      </rPr>
      <t>朱韻如</t>
    </r>
    <phoneticPr fontId="4" type="noConversion"/>
  </si>
  <si>
    <r>
      <rPr>
        <sz val="12"/>
        <rFont val="標楷體"/>
        <family val="4"/>
        <charset val="136"/>
      </rPr>
      <t>郭家宏</t>
    </r>
    <phoneticPr fontId="4" type="noConversion"/>
  </si>
  <si>
    <r>
      <rPr>
        <sz val="12"/>
        <rFont val="標楷體"/>
        <family val="4"/>
        <charset val="136"/>
      </rPr>
      <t>農業剩餘資材影響溫室氣體排放收支及模式模擬驗證之研究</t>
    </r>
    <r>
      <rPr>
        <sz val="12"/>
        <rFont val="Times New Roman"/>
        <family val="1"/>
      </rPr>
      <t>(2/3)</t>
    </r>
    <phoneticPr fontId="4" type="noConversion"/>
  </si>
  <si>
    <r>
      <rPr>
        <sz val="12"/>
        <rFont val="標楷體"/>
        <family val="4"/>
        <charset val="136"/>
      </rPr>
      <t>張頊瑞</t>
    </r>
    <phoneticPr fontId="4" type="noConversion"/>
  </si>
  <si>
    <r>
      <rPr>
        <sz val="12"/>
        <rFont val="標楷體"/>
        <family val="4"/>
        <charset val="136"/>
      </rPr>
      <t>助理教授且兼任環安衛中心</t>
    </r>
    <r>
      <rPr>
        <sz val="12"/>
        <rFont val="Times New Roman"/>
        <family val="1"/>
      </rPr>
      <t xml:space="preserve"> </t>
    </r>
    <r>
      <rPr>
        <sz val="12"/>
        <rFont val="標楷體"/>
        <family val="4"/>
        <charset val="136"/>
      </rPr>
      <t>組長</t>
    </r>
  </si>
  <si>
    <r>
      <t xml:space="preserve"> 113/11/01 </t>
    </r>
    <r>
      <rPr>
        <sz val="12"/>
        <rFont val="標楷體"/>
        <family val="4"/>
        <charset val="136"/>
      </rPr>
      <t>～</t>
    </r>
    <r>
      <rPr>
        <sz val="12"/>
        <rFont val="Times New Roman"/>
        <family val="1"/>
      </rPr>
      <t xml:space="preserve"> 115/07/31 </t>
    </r>
    <phoneticPr fontId="4" type="noConversion"/>
  </si>
  <si>
    <r>
      <rPr>
        <sz val="12"/>
        <rFont val="標楷體"/>
        <family val="4"/>
        <charset val="136"/>
      </rPr>
      <t>潘國興</t>
    </r>
    <phoneticPr fontId="4" type="noConversion"/>
  </si>
  <si>
    <r>
      <rPr>
        <sz val="12"/>
        <rFont val="標楷體"/>
        <family val="4"/>
        <charset val="136"/>
      </rPr>
      <t>楊勝州</t>
    </r>
    <phoneticPr fontId="4" type="noConversion"/>
  </si>
  <si>
    <r>
      <rPr>
        <sz val="12"/>
        <rFont val="標楷體"/>
        <family val="4"/>
        <charset val="136"/>
      </rPr>
      <t>電子工程學系</t>
    </r>
    <phoneticPr fontId="4" type="noConversion"/>
  </si>
  <si>
    <r>
      <rPr>
        <b/>
        <sz val="12"/>
        <rFont val="標楷體"/>
        <family val="4"/>
        <charset val="136"/>
      </rPr>
      <t>林育賢</t>
    </r>
    <phoneticPr fontId="4" type="noConversion"/>
  </si>
  <si>
    <r>
      <rPr>
        <sz val="12"/>
        <rFont val="標楷體"/>
        <family val="4"/>
        <charset val="136"/>
      </rPr>
      <t>蘇文生</t>
    </r>
    <phoneticPr fontId="4" type="noConversion"/>
  </si>
  <si>
    <r>
      <rPr>
        <b/>
        <sz val="12"/>
        <rFont val="標楷體"/>
        <family val="4"/>
        <charset val="136"/>
      </rPr>
      <t>劉仁傑</t>
    </r>
    <phoneticPr fontId="4" type="noConversion"/>
  </si>
  <si>
    <r>
      <rPr>
        <sz val="12"/>
        <rFont val="標楷體"/>
        <family val="4"/>
        <charset val="136"/>
      </rPr>
      <t>黃素真</t>
    </r>
    <phoneticPr fontId="4" type="noConversion"/>
  </si>
  <si>
    <r>
      <rPr>
        <sz val="12"/>
        <rFont val="標楷體"/>
        <family val="4"/>
        <charset val="136"/>
      </rPr>
      <t>卓俊佑</t>
    </r>
    <phoneticPr fontId="4" type="noConversion"/>
  </si>
  <si>
    <r>
      <rPr>
        <sz val="12"/>
        <rFont val="標楷體"/>
        <family val="4"/>
        <charset val="136"/>
      </rPr>
      <t>陳志成</t>
    </r>
    <r>
      <rPr>
        <sz val="12"/>
        <rFont val="Times New Roman"/>
        <family val="1"/>
      </rPr>
      <t xml:space="preserve"> </t>
    </r>
    <phoneticPr fontId="4" type="noConversion"/>
  </si>
  <si>
    <r>
      <rPr>
        <sz val="12"/>
        <rFont val="標楷體"/>
        <family val="4"/>
        <charset val="136"/>
      </rPr>
      <t>劉康弘</t>
    </r>
    <phoneticPr fontId="4" type="noConversion"/>
  </si>
  <si>
    <r>
      <rPr>
        <sz val="12"/>
        <rFont val="標楷體"/>
        <family val="4"/>
        <charset val="136"/>
      </rPr>
      <t>鄭光廷</t>
    </r>
    <phoneticPr fontId="4" type="noConversion"/>
  </si>
  <si>
    <r>
      <rPr>
        <b/>
        <sz val="12"/>
        <rFont val="標楷體"/>
        <family val="4"/>
        <charset val="136"/>
      </rPr>
      <t>方裕民</t>
    </r>
    <phoneticPr fontId="4" type="noConversion"/>
  </si>
  <si>
    <r>
      <rPr>
        <sz val="10"/>
        <rFont val="標楷體"/>
        <family val="4"/>
        <charset val="136"/>
      </rPr>
      <t>男性的委曲與不滿？「女權自助餐」網路言說的性</t>
    </r>
    <r>
      <rPr>
        <sz val="10"/>
        <rFont val="Times New Roman"/>
        <family val="1"/>
      </rPr>
      <t>/</t>
    </r>
    <r>
      <rPr>
        <sz val="10"/>
        <rFont val="標楷體"/>
        <family val="4"/>
        <charset val="136"/>
      </rPr>
      <t>別意識及其迴聲室效應研究（</t>
    </r>
    <r>
      <rPr>
        <sz val="10"/>
        <rFont val="Times New Roman"/>
        <family val="1"/>
      </rPr>
      <t>L01)(2/2)</t>
    </r>
    <phoneticPr fontId="4" type="noConversion"/>
  </si>
  <si>
    <r>
      <rPr>
        <sz val="10"/>
        <rFont val="標楷體"/>
        <family val="4"/>
        <charset val="136"/>
      </rPr>
      <t>客家語言與傳播研究所</t>
    </r>
    <phoneticPr fontId="4" type="noConversion"/>
  </si>
  <si>
    <r>
      <rPr>
        <b/>
        <sz val="12"/>
        <rFont val="標楷體"/>
        <family val="4"/>
        <charset val="136"/>
      </rPr>
      <t>吳翠松</t>
    </r>
    <phoneticPr fontId="4" type="noConversion"/>
  </si>
  <si>
    <r>
      <rPr>
        <sz val="10"/>
        <rFont val="標楷體"/>
        <family val="4"/>
        <charset val="136"/>
      </rPr>
      <t>教授</t>
    </r>
  </si>
  <si>
    <r>
      <rPr>
        <b/>
        <sz val="12"/>
        <rFont val="標楷體"/>
        <family val="4"/>
        <charset val="136"/>
      </rPr>
      <t>張陳基</t>
    </r>
    <phoneticPr fontId="4" type="noConversion"/>
  </si>
  <si>
    <r>
      <t>113</t>
    </r>
    <r>
      <rPr>
        <sz val="14"/>
        <rFont val="標楷體"/>
        <family val="4"/>
        <charset val="136"/>
      </rPr>
      <t>年國科會補助一般專題研究計畫</t>
    </r>
    <phoneticPr fontId="4" type="noConversion"/>
  </si>
  <si>
    <r>
      <t>113</t>
    </r>
    <r>
      <rPr>
        <sz val="14"/>
        <rFont val="標楷體"/>
        <family val="4"/>
        <charset val="136"/>
      </rPr>
      <t>年國科會補助執行多年期研究計畫</t>
    </r>
    <phoneticPr fontId="4" type="noConversion"/>
  </si>
  <si>
    <r>
      <t>113</t>
    </r>
    <r>
      <rPr>
        <sz val="16"/>
        <rFont val="標楷體"/>
        <family val="4"/>
        <charset val="136"/>
      </rPr>
      <t>年國科會補助專案計畫</t>
    </r>
    <phoneticPr fontId="4" type="noConversion"/>
  </si>
  <si>
    <r>
      <t>113</t>
    </r>
    <r>
      <rPr>
        <sz val="16"/>
        <color theme="1"/>
        <rFont val="標楷體"/>
        <family val="4"/>
        <charset val="136"/>
      </rPr>
      <t>年國科會補助產學合作研究計畫</t>
    </r>
    <phoneticPr fontId="4" type="noConversion"/>
  </si>
  <si>
    <r>
      <t>113</t>
    </r>
    <r>
      <rPr>
        <sz val="16"/>
        <rFont val="標楷體"/>
        <family val="4"/>
        <charset val="136"/>
      </rPr>
      <t>年國科會補助產學小聯盟計畫</t>
    </r>
    <phoneticPr fontId="4" type="noConversion"/>
  </si>
  <si>
    <r>
      <t>113</t>
    </r>
    <r>
      <rPr>
        <sz val="16"/>
        <color theme="1"/>
        <rFont val="標楷體"/>
        <family val="4"/>
        <charset val="136"/>
      </rPr>
      <t>年國科會補助大專生計畫</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</si>
</sst>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76" formatCode="_-* #,##0_-;\-* #,##0_-;_-* &quot;-&quot;??_-;_-@_-"/>
    <numFmt numFmtId="177" formatCode="#,##0_ "/>
  </numFmts>
  <fonts count="45">
    <font>
      <sz val="12"/>
      <color theme="1"/>
      <name val="新細明體"/>
      <family val="2"/>
      <charset val="136"/>
      <scheme val="minor"/>
    </font>
    <font>
      <sz val="12"/>
      <color theme="1"/>
      <name val="新細明體"/>
      <family val="2"/>
      <charset val="136"/>
      <scheme val="minor"/>
    </font>
    <font>
      <sz val="16"/>
      <name val="Times New Roman"/>
      <family val="1"/>
    </font>
    <font>
      <sz val="16"/>
      <name val="標楷體"/>
      <family val="4"/>
      <charset val="136"/>
    </font>
    <font>
      <sz val="9"/>
      <name val="新細明體"/>
      <family val="2"/>
      <charset val="136"/>
      <scheme val="minor"/>
    </font>
    <font>
      <sz val="12"/>
      <name val="Times New Roman"/>
      <family val="1"/>
    </font>
    <font>
      <sz val="12"/>
      <name val="標楷體"/>
      <family val="4"/>
      <charset val="136"/>
    </font>
    <font>
      <sz val="12"/>
      <color theme="1"/>
      <name val="新細明體"/>
      <family val="1"/>
      <charset val="136"/>
      <scheme val="minor"/>
    </font>
    <font>
      <sz val="10"/>
      <name val="Times New Roman"/>
      <family val="1"/>
    </font>
    <font>
      <sz val="10"/>
      <name val="標楷體"/>
      <family val="4"/>
      <charset val="136"/>
    </font>
    <font>
      <b/>
      <sz val="12"/>
      <name val="Times New Roman"/>
      <family val="1"/>
    </font>
    <font>
      <b/>
      <sz val="12"/>
      <name val="標楷體"/>
      <family val="4"/>
      <charset val="136"/>
    </font>
    <font>
      <sz val="12"/>
      <name val="細明體"/>
      <family val="3"/>
      <charset val="136"/>
    </font>
    <font>
      <sz val="12"/>
      <name val="新細明體"/>
      <family val="2"/>
      <charset val="136"/>
      <scheme val="minor"/>
    </font>
    <font>
      <sz val="10"/>
      <name val="細明體"/>
      <family val="3"/>
      <charset val="136"/>
    </font>
    <font>
      <sz val="10"/>
      <name val="Microsoft JhengHei UI"/>
      <family val="1"/>
      <charset val="136"/>
    </font>
    <font>
      <sz val="12"/>
      <name val="細明體"/>
      <family val="1"/>
      <charset val="136"/>
    </font>
    <font>
      <sz val="14"/>
      <name val="Times New Roman"/>
      <family val="1"/>
    </font>
    <font>
      <sz val="14"/>
      <name val="標楷體"/>
      <family val="4"/>
      <charset val="136"/>
    </font>
    <font>
      <sz val="9"/>
      <name val="新細明體"/>
      <family val="1"/>
      <charset val="136"/>
    </font>
    <font>
      <sz val="12"/>
      <name val="Times New Roman"/>
      <family val="4"/>
      <charset val="136"/>
    </font>
    <font>
      <sz val="12"/>
      <color rgb="FFFF0000"/>
      <name val="Times New Roman"/>
      <family val="1"/>
    </font>
    <font>
      <sz val="12"/>
      <name val="微軟正黑體"/>
      <family val="1"/>
      <charset val="136"/>
    </font>
    <font>
      <sz val="12"/>
      <color theme="1"/>
      <name val="Times New Roman"/>
      <family val="1"/>
    </font>
    <font>
      <sz val="12"/>
      <name val="新細明體"/>
      <family val="1"/>
      <charset val="136"/>
      <scheme val="minor"/>
    </font>
    <font>
      <sz val="12"/>
      <color rgb="FFFF0000"/>
      <name val="標楷體"/>
      <family val="4"/>
      <charset val="136"/>
    </font>
    <font>
      <sz val="10"/>
      <name val="新細明體"/>
      <family val="1"/>
      <charset val="136"/>
    </font>
    <font>
      <sz val="10"/>
      <name val="Times New Roman"/>
      <family val="1"/>
      <charset val="136"/>
    </font>
    <font>
      <sz val="12"/>
      <color rgb="FF2B4880"/>
      <name val="Times New Roman"/>
      <family val="1"/>
    </font>
    <font>
      <sz val="12"/>
      <color rgb="FFFF0000"/>
      <name val="新細明體"/>
      <family val="2"/>
      <charset val="136"/>
      <scheme val="minor"/>
    </font>
    <font>
      <sz val="9"/>
      <name val="新細明體"/>
      <family val="1"/>
      <charset val="136"/>
      <scheme val="minor"/>
    </font>
    <font>
      <sz val="12"/>
      <name val="新細明體"/>
      <family val="2"/>
      <charset val="136"/>
    </font>
    <font>
      <sz val="12"/>
      <color rgb="FFFF0000"/>
      <name val="新細明體"/>
      <family val="1"/>
      <charset val="136"/>
      <scheme val="minor"/>
    </font>
    <font>
      <sz val="12"/>
      <color rgb="FF2B4880"/>
      <name val="標楷體"/>
      <family val="4"/>
      <charset val="136"/>
    </font>
    <font>
      <sz val="12"/>
      <color rgb="FF000000"/>
      <name val="Times New Roman"/>
      <family val="1"/>
    </font>
    <font>
      <sz val="12"/>
      <color rgb="FF000000"/>
      <name val="標楷體"/>
      <family val="4"/>
      <charset val="136"/>
    </font>
    <font>
      <sz val="12"/>
      <color rgb="FF000000"/>
      <name val="細明體"/>
      <family val="1"/>
      <charset val="136"/>
    </font>
    <font>
      <u/>
      <sz val="12"/>
      <color theme="10"/>
      <name val="新細明體"/>
      <family val="2"/>
      <charset val="136"/>
      <scheme val="minor"/>
    </font>
    <font>
      <u/>
      <sz val="12"/>
      <name val="新細明體"/>
      <family val="2"/>
      <charset val="136"/>
      <scheme val="minor"/>
    </font>
    <font>
      <u/>
      <sz val="12"/>
      <name val="新細明體"/>
      <family val="1"/>
      <charset val="136"/>
      <scheme val="minor"/>
    </font>
    <font>
      <sz val="10"/>
      <color rgb="FF333333"/>
      <name val="Times New Roman"/>
      <family val="1"/>
    </font>
    <font>
      <sz val="10"/>
      <color rgb="FF333333"/>
      <name val="新細明體"/>
      <family val="1"/>
      <charset val="136"/>
    </font>
    <font>
      <sz val="12"/>
      <color rgb="FFFF0000"/>
      <name val="微軟正黑體"/>
      <family val="1"/>
      <charset val="136"/>
    </font>
    <font>
      <sz val="16"/>
      <color theme="1"/>
      <name val="Times New Roman"/>
      <family val="1"/>
    </font>
    <font>
      <sz val="16"/>
      <color theme="1"/>
      <name val="標楷體"/>
      <family val="4"/>
      <charset val="136"/>
    </font>
  </fonts>
  <fills count="11">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AFAF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double">
        <color indexed="64"/>
      </right>
      <top style="double">
        <color indexed="64"/>
      </top>
      <bottom style="thin">
        <color indexed="64"/>
      </bottom>
      <diagonal/>
    </border>
  </borders>
  <cellStyleXfs count="5">
    <xf numFmtId="0" fontId="0" fillId="0" borderId="0">
      <alignment vertical="center"/>
    </xf>
    <xf numFmtId="43" fontId="1" fillId="0" borderId="0" applyFont="0" applyFill="0" applyBorder="0" applyAlignment="0" applyProtection="0">
      <alignment vertical="center"/>
    </xf>
    <xf numFmtId="41" fontId="7" fillId="0" borderId="0" applyFont="0" applyFill="0" applyBorder="0" applyAlignment="0" applyProtection="0">
      <alignment vertical="center"/>
    </xf>
    <xf numFmtId="43"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20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3" borderId="0" xfId="0" applyFont="1" applyFill="1">
      <alignment vertical="center"/>
    </xf>
    <xf numFmtId="0" fontId="5" fillId="3" borderId="1" xfId="0" applyFont="1" applyFill="1" applyBorder="1" applyAlignment="1">
      <alignment horizontal="center" vertical="center"/>
    </xf>
    <xf numFmtId="0" fontId="5" fillId="0" borderId="1" xfId="0" applyFont="1" applyBorder="1">
      <alignment vertical="center"/>
    </xf>
    <xf numFmtId="0" fontId="6" fillId="3" borderId="1" xfId="0" applyFont="1" applyFill="1" applyBorder="1" applyAlignment="1">
      <alignment horizontal="left" vertical="center" wrapText="1"/>
    </xf>
    <xf numFmtId="0" fontId="6" fillId="0" borderId="1" xfId="0" applyFont="1" applyBorder="1">
      <alignment vertical="center"/>
    </xf>
    <xf numFmtId="0" fontId="5" fillId="3" borderId="1" xfId="0" applyFont="1" applyFill="1" applyBorder="1" applyAlignment="1">
      <alignment horizontal="left" vertical="center"/>
    </xf>
    <xf numFmtId="176" fontId="5" fillId="0" borderId="1" xfId="1" applyNumberFormat="1" applyFont="1" applyBorder="1">
      <alignment vertical="center"/>
    </xf>
    <xf numFmtId="0" fontId="5" fillId="0" borderId="1" xfId="0" applyFont="1" applyBorder="1" applyAlignment="1">
      <alignment horizontal="center" vertical="center"/>
    </xf>
    <xf numFmtId="3" fontId="5" fillId="0" borderId="1" xfId="0" applyNumberFormat="1" applyFont="1" applyBorder="1">
      <alignment vertical="center"/>
    </xf>
    <xf numFmtId="0" fontId="13" fillId="0" borderId="0" xfId="0" applyFont="1">
      <alignment vertical="center"/>
    </xf>
    <xf numFmtId="0" fontId="5" fillId="3" borderId="1" xfId="0" applyFont="1" applyFill="1" applyBorder="1" applyAlignment="1">
      <alignment vertical="center" wrapText="1"/>
    </xf>
    <xf numFmtId="0" fontId="8" fillId="4" borderId="1" xfId="0" applyFont="1" applyFill="1" applyBorder="1" applyAlignment="1">
      <alignment horizontal="left" vertical="center" wrapText="1"/>
    </xf>
    <xf numFmtId="176" fontId="13" fillId="0" borderId="1" xfId="1" applyNumberFormat="1" applyFont="1" applyBorder="1">
      <alignment vertical="center"/>
    </xf>
    <xf numFmtId="176" fontId="5" fillId="3" borderId="1" xfId="1" applyNumberFormat="1" applyFont="1" applyFill="1" applyBorder="1">
      <alignment vertical="center"/>
    </xf>
    <xf numFmtId="0" fontId="5" fillId="3" borderId="1" xfId="0" applyFont="1" applyFill="1" applyBorder="1">
      <alignment vertical="center"/>
    </xf>
    <xf numFmtId="0" fontId="14" fillId="4" borderId="1" xfId="0" applyFont="1" applyFill="1" applyBorder="1" applyAlignment="1">
      <alignment horizontal="left" vertical="center" wrapText="1"/>
    </xf>
    <xf numFmtId="176" fontId="5" fillId="5" borderId="1" xfId="1" applyNumberFormat="1" applyFont="1" applyFill="1" applyBorder="1">
      <alignment vertical="center"/>
    </xf>
    <xf numFmtId="0" fontId="0" fillId="0" borderId="1" xfId="0" applyBorder="1">
      <alignment vertical="center"/>
    </xf>
    <xf numFmtId="3" fontId="0" fillId="0" borderId="1" xfId="0" applyNumberFormat="1" applyBorder="1">
      <alignment vertical="center"/>
    </xf>
    <xf numFmtId="0" fontId="13" fillId="0" borderId="0" xfId="0" applyFont="1" applyAlignment="1">
      <alignment horizontal="center" vertical="center"/>
    </xf>
    <xf numFmtId="176" fontId="13" fillId="0" borderId="0" xfId="1" applyNumberFormat="1" applyFont="1">
      <alignment vertical="center"/>
    </xf>
    <xf numFmtId="0" fontId="17" fillId="0" borderId="0" xfId="0" applyFont="1">
      <alignment vertical="center"/>
    </xf>
    <xf numFmtId="176" fontId="6" fillId="6" borderId="1" xfId="1" applyNumberFormat="1" applyFont="1" applyFill="1" applyBorder="1" applyAlignment="1">
      <alignment horizontal="center" vertical="center" wrapText="1"/>
    </xf>
    <xf numFmtId="0" fontId="6" fillId="6" borderId="1" xfId="0" applyFont="1" applyFill="1" applyBorder="1" applyAlignment="1">
      <alignment vertical="center" wrapText="1"/>
    </xf>
    <xf numFmtId="176" fontId="6" fillId="6" borderId="4" xfId="1" applyNumberFormat="1" applyFont="1" applyFill="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176" fontId="5" fillId="3" borderId="1" xfId="1" applyNumberFormat="1" applyFont="1" applyFill="1" applyBorder="1" applyAlignment="1">
      <alignment horizontal="right" vertical="center"/>
    </xf>
    <xf numFmtId="177" fontId="5" fillId="3" borderId="1" xfId="1" applyNumberFormat="1" applyFont="1" applyFill="1" applyBorder="1" applyAlignment="1">
      <alignment horizontal="center" vertical="center"/>
    </xf>
    <xf numFmtId="176" fontId="5" fillId="3" borderId="1" xfId="1" applyNumberFormat="1" applyFont="1" applyFill="1" applyBorder="1" applyAlignment="1">
      <alignment horizontal="center" vertical="center"/>
    </xf>
    <xf numFmtId="176" fontId="5" fillId="0" borderId="1" xfId="1" applyNumberFormat="1" applyFont="1" applyBorder="1" applyAlignment="1">
      <alignment horizontal="right" vertical="center"/>
    </xf>
    <xf numFmtId="0" fontId="17" fillId="4" borderId="1" xfId="0" applyFont="1" applyFill="1" applyBorder="1" applyAlignment="1">
      <alignment horizontal="center" vertical="center" wrapText="1"/>
    </xf>
    <xf numFmtId="176" fontId="5" fillId="0" borderId="4" xfId="1" applyNumberFormat="1" applyFont="1" applyBorder="1">
      <alignment vertical="center"/>
    </xf>
    <xf numFmtId="177" fontId="5" fillId="3" borderId="1" xfId="1" applyNumberFormat="1" applyFont="1" applyFill="1" applyBorder="1" applyAlignment="1">
      <alignment vertical="center"/>
    </xf>
    <xf numFmtId="0" fontId="18" fillId="0" borderId="1" xfId="0" applyFont="1" applyBorder="1" applyAlignment="1">
      <alignment horizontal="center" vertical="center"/>
    </xf>
    <xf numFmtId="0" fontId="17" fillId="3" borderId="1" xfId="0" applyFont="1" applyFill="1" applyBorder="1" applyAlignment="1">
      <alignment horizontal="center" vertical="center"/>
    </xf>
    <xf numFmtId="0" fontId="17" fillId="7" borderId="1" xfId="0" applyFont="1" applyFill="1" applyBorder="1" applyAlignment="1">
      <alignment horizontal="center" vertical="center"/>
    </xf>
    <xf numFmtId="177" fontId="5" fillId="7" borderId="1" xfId="1" applyNumberFormat="1" applyFont="1" applyFill="1" applyBorder="1" applyAlignment="1">
      <alignment horizontal="center" vertical="center"/>
    </xf>
    <xf numFmtId="177" fontId="5" fillId="7" borderId="1" xfId="1" applyNumberFormat="1" applyFont="1" applyFill="1" applyBorder="1" applyAlignment="1">
      <alignment horizontal="right" vertical="center"/>
    </xf>
    <xf numFmtId="0" fontId="17"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3" fillId="0" borderId="1" xfId="1" applyNumberFormat="1" applyFont="1" applyBorder="1" applyAlignment="1">
      <alignment horizontal="center" vertical="center"/>
    </xf>
    <xf numFmtId="177" fontId="5" fillId="8" borderId="6" xfId="1" applyNumberFormat="1" applyFont="1" applyFill="1" applyBorder="1" applyAlignment="1">
      <alignment horizontal="center" vertical="center"/>
    </xf>
    <xf numFmtId="177" fontId="13" fillId="0" borderId="0" xfId="0" applyNumberFormat="1" applyFont="1">
      <alignment vertical="center"/>
    </xf>
    <xf numFmtId="176" fontId="13" fillId="0" borderId="0" xfId="0" applyNumberFormat="1" applyFont="1">
      <alignment vertical="center"/>
    </xf>
    <xf numFmtId="0" fontId="23" fillId="0" borderId="0" xfId="0" applyFont="1">
      <alignment vertical="center"/>
    </xf>
    <xf numFmtId="0" fontId="5" fillId="3" borderId="1" xfId="0" applyFont="1" applyFill="1" applyBorder="1" applyAlignment="1">
      <alignment horizontal="center" vertical="center" wrapText="1"/>
    </xf>
    <xf numFmtId="3" fontId="5" fillId="3" borderId="1" xfId="0" applyNumberFormat="1" applyFont="1" applyFill="1" applyBorder="1">
      <alignment vertical="center"/>
    </xf>
    <xf numFmtId="0" fontId="5" fillId="3" borderId="1" xfId="0" applyFont="1" applyFill="1" applyBorder="1" applyAlignment="1">
      <alignment horizontal="left" vertical="center" wrapText="1"/>
    </xf>
    <xf numFmtId="176" fontId="24" fillId="2" borderId="1" xfId="1" applyNumberFormat="1" applyFont="1" applyFill="1" applyBorder="1">
      <alignment vertical="center"/>
    </xf>
    <xf numFmtId="0" fontId="13" fillId="3" borderId="0" xfId="0" applyFont="1" applyFill="1">
      <alignment vertical="center"/>
    </xf>
    <xf numFmtId="176" fontId="5" fillId="3" borderId="1" xfId="1"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3" fontId="5" fillId="3" borderId="11" xfId="0" applyNumberFormat="1" applyFont="1" applyFill="1" applyBorder="1">
      <alignment vertical="center"/>
    </xf>
    <xf numFmtId="0" fontId="5" fillId="0" borderId="0" xfId="0" applyFont="1" applyBorder="1">
      <alignment vertical="center"/>
    </xf>
    <xf numFmtId="176" fontId="5" fillId="2" borderId="1" xfId="1" applyNumberFormat="1" applyFont="1" applyFill="1" applyBorder="1">
      <alignment vertical="center"/>
    </xf>
    <xf numFmtId="3" fontId="5" fillId="0" borderId="11" xfId="0" applyNumberFormat="1" applyFont="1" applyBorder="1">
      <alignment vertical="center"/>
    </xf>
    <xf numFmtId="176" fontId="5" fillId="0" borderId="0" xfId="0" applyNumberFormat="1" applyFont="1">
      <alignment vertical="center"/>
    </xf>
    <xf numFmtId="176" fontId="5" fillId="3" borderId="1" xfId="1" applyNumberFormat="1" applyFont="1" applyFill="1" applyBorder="1" applyAlignment="1">
      <alignment horizontal="left" vertical="center"/>
    </xf>
    <xf numFmtId="3" fontId="5" fillId="3" borderId="1" xfId="0" applyNumberFormat="1" applyFont="1" applyFill="1" applyBorder="1" applyAlignment="1">
      <alignment horizontal="right" vertical="center"/>
    </xf>
    <xf numFmtId="0" fontId="20"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1" xfId="0" applyFont="1" applyFill="1" applyBorder="1" applyAlignment="1">
      <alignment vertical="center" wrapText="1"/>
    </xf>
    <xf numFmtId="0" fontId="23" fillId="3" borderId="1" xfId="0" applyFont="1" applyFill="1" applyBorder="1">
      <alignment vertical="center"/>
    </xf>
    <xf numFmtId="0" fontId="21" fillId="0" borderId="0" xfId="0" applyFont="1">
      <alignment vertical="center"/>
    </xf>
    <xf numFmtId="3" fontId="24" fillId="3" borderId="1" xfId="0" applyNumberFormat="1" applyFont="1" applyFill="1" applyBorder="1" applyAlignment="1">
      <alignment vertical="center" wrapText="1"/>
    </xf>
    <xf numFmtId="0" fontId="13" fillId="3" borderId="1" xfId="0" applyFont="1" applyFill="1" applyBorder="1" applyAlignment="1">
      <alignment horizontal="left" vertical="center" wrapText="1"/>
    </xf>
    <xf numFmtId="176" fontId="24" fillId="3" borderId="1" xfId="1" applyNumberFormat="1" applyFont="1" applyFill="1" applyBorder="1" applyAlignment="1">
      <alignment vertical="center"/>
    </xf>
    <xf numFmtId="176" fontId="13" fillId="3" borderId="1" xfId="1" applyNumberFormat="1" applyFont="1" applyFill="1" applyBorder="1" applyAlignment="1">
      <alignment vertical="center"/>
    </xf>
    <xf numFmtId="0" fontId="5" fillId="3" borderId="0" xfId="0" applyFont="1" applyFill="1" applyAlignment="1">
      <alignment horizontal="center" vertical="center"/>
    </xf>
    <xf numFmtId="0" fontId="21" fillId="3" borderId="1" xfId="0" applyFont="1" applyFill="1" applyBorder="1">
      <alignment vertical="center"/>
    </xf>
    <xf numFmtId="0" fontId="21" fillId="3" borderId="1" xfId="0" applyFont="1" applyFill="1" applyBorder="1" applyAlignment="1">
      <alignment horizontal="center" vertical="center"/>
    </xf>
    <xf numFmtId="0" fontId="27" fillId="4" borderId="1" xfId="0" applyFont="1" applyFill="1" applyBorder="1" applyAlignment="1">
      <alignment horizontal="left" vertical="center" wrapText="1"/>
    </xf>
    <xf numFmtId="176" fontId="24" fillId="2" borderId="11" xfId="1" applyNumberFormat="1" applyFont="1" applyFill="1" applyBorder="1">
      <alignment vertical="center"/>
    </xf>
    <xf numFmtId="3" fontId="23" fillId="0" borderId="0" xfId="0" applyNumberFormat="1" applyFont="1">
      <alignment vertical="center"/>
    </xf>
    <xf numFmtId="0" fontId="5" fillId="3" borderId="9" xfId="0" applyFont="1" applyFill="1" applyBorder="1">
      <alignment vertical="center"/>
    </xf>
    <xf numFmtId="0" fontId="5" fillId="3" borderId="9" xfId="0" applyFont="1" applyFill="1" applyBorder="1" applyAlignment="1">
      <alignment horizontal="left" vertical="center"/>
    </xf>
    <xf numFmtId="0" fontId="5" fillId="0" borderId="9" xfId="0" applyFont="1" applyBorder="1">
      <alignment vertical="center"/>
    </xf>
    <xf numFmtId="176" fontId="5" fillId="0" borderId="11" xfId="1" applyNumberFormat="1" applyFont="1" applyBorder="1">
      <alignment vertical="center"/>
    </xf>
    <xf numFmtId="0" fontId="5" fillId="3" borderId="15" xfId="0" applyFont="1" applyFill="1" applyBorder="1" applyAlignment="1">
      <alignment horizontal="center" vertical="center"/>
    </xf>
    <xf numFmtId="176" fontId="24" fillId="9" borderId="18" xfId="1" applyNumberFormat="1" applyFont="1" applyFill="1" applyBorder="1">
      <alignment vertical="center"/>
    </xf>
    <xf numFmtId="3" fontId="21" fillId="0" borderId="11" xfId="0" applyNumberFormat="1" applyFont="1" applyBorder="1">
      <alignment vertical="center"/>
    </xf>
    <xf numFmtId="176" fontId="0" fillId="0" borderId="1" xfId="1" applyNumberFormat="1" applyFont="1" applyBorder="1">
      <alignment vertical="center"/>
    </xf>
    <xf numFmtId="3" fontId="24" fillId="3" borderId="1" xfId="0" applyNumberFormat="1" applyFont="1" applyFill="1" applyBorder="1">
      <alignment vertical="center"/>
    </xf>
    <xf numFmtId="3" fontId="13" fillId="3" borderId="1" xfId="0" applyNumberFormat="1" applyFont="1" applyFill="1" applyBorder="1">
      <alignment vertical="center"/>
    </xf>
    <xf numFmtId="0" fontId="24" fillId="3" borderId="0" xfId="0" applyFont="1" applyFill="1" applyAlignment="1">
      <alignment horizontal="left" vertical="center" wrapText="1"/>
    </xf>
    <xf numFmtId="3" fontId="24" fillId="3" borderId="0" xfId="0" applyNumberFormat="1" applyFont="1" applyFill="1" applyAlignment="1">
      <alignment vertical="center" wrapText="1"/>
    </xf>
    <xf numFmtId="3" fontId="24" fillId="7" borderId="1" xfId="0" applyNumberFormat="1" applyFont="1" applyFill="1" applyBorder="1" applyAlignment="1">
      <alignment vertical="center" wrapText="1"/>
    </xf>
    <xf numFmtId="3" fontId="24" fillId="2" borderId="1" xfId="0" applyNumberFormat="1" applyFont="1" applyFill="1" applyBorder="1" applyAlignment="1">
      <alignment vertical="center" wrapText="1"/>
    </xf>
    <xf numFmtId="176" fontId="5" fillId="3" borderId="1" xfId="0" applyNumberFormat="1" applyFont="1" applyFill="1" applyBorder="1">
      <alignment vertical="center"/>
    </xf>
    <xf numFmtId="0" fontId="29" fillId="3" borderId="1" xfId="0" applyFont="1" applyFill="1" applyBorder="1" applyAlignment="1">
      <alignment horizontal="left" vertical="center" wrapText="1"/>
    </xf>
    <xf numFmtId="0" fontId="21" fillId="3" borderId="0" xfId="0" applyFont="1" applyFill="1">
      <alignment vertical="center"/>
    </xf>
    <xf numFmtId="0" fontId="32" fillId="3" borderId="1" xfId="0" applyFont="1" applyFill="1" applyBorder="1" applyAlignment="1">
      <alignment horizontal="left" vertical="center" wrapText="1"/>
    </xf>
    <xf numFmtId="3" fontId="21" fillId="3" borderId="11" xfId="0" applyNumberFormat="1" applyFont="1" applyFill="1" applyBorder="1">
      <alignment vertical="center"/>
    </xf>
    <xf numFmtId="3" fontId="13" fillId="0" borderId="11" xfId="0" applyNumberFormat="1" applyFont="1" applyBorder="1">
      <alignment vertical="center"/>
    </xf>
    <xf numFmtId="0" fontId="5" fillId="3" borderId="0" xfId="0" applyFont="1" applyFill="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lignment horizontal="left" vertical="center" wrapText="1"/>
    </xf>
    <xf numFmtId="3" fontId="34" fillId="0" borderId="1" xfId="0" applyNumberFormat="1" applyFont="1" applyBorder="1" applyAlignment="1">
      <alignment vertical="center" wrapText="1"/>
    </xf>
    <xf numFmtId="3" fontId="34"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0" fontId="10" fillId="9" borderId="1" xfId="0" applyFont="1" applyFill="1" applyBorder="1" applyAlignment="1">
      <alignment horizontal="center" vertical="center"/>
    </xf>
    <xf numFmtId="3" fontId="34" fillId="7" borderId="1" xfId="0" applyNumberFormat="1" applyFont="1" applyFill="1" applyBorder="1" applyAlignment="1">
      <alignment vertical="center" wrapText="1"/>
    </xf>
    <xf numFmtId="0" fontId="23" fillId="7" borderId="1" xfId="0" applyFont="1" applyFill="1" applyBorder="1">
      <alignment vertical="center"/>
    </xf>
    <xf numFmtId="3" fontId="34" fillId="9" borderId="1" xfId="0" applyNumberFormat="1" applyFont="1" applyFill="1" applyBorder="1" applyAlignment="1">
      <alignment vertical="center" wrapText="1"/>
    </xf>
    <xf numFmtId="0" fontId="23" fillId="9" borderId="1" xfId="0" applyFont="1" applyFill="1" applyBorder="1">
      <alignment vertical="center"/>
    </xf>
    <xf numFmtId="177" fontId="5" fillId="8" borderId="6" xfId="1" applyNumberFormat="1" applyFont="1" applyFill="1" applyBorder="1" applyAlignment="1">
      <alignment horizontal="right" vertical="center"/>
    </xf>
    <xf numFmtId="176" fontId="5" fillId="3" borderId="1" xfId="1" applyNumberFormat="1" applyFont="1" applyFill="1" applyBorder="1" applyAlignment="1">
      <alignment vertical="center"/>
    </xf>
    <xf numFmtId="176" fontId="13" fillId="0" borderId="1" xfId="1" applyNumberFormat="1" applyFont="1" applyBorder="1" applyAlignment="1">
      <alignment vertical="center"/>
    </xf>
    <xf numFmtId="176" fontId="13" fillId="0" borderId="1" xfId="1" applyNumberFormat="1" applyFont="1" applyBorder="1" applyAlignment="1">
      <alignment horizontal="right" vertical="center"/>
    </xf>
    <xf numFmtId="0" fontId="29"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38" fillId="3" borderId="1" xfId="4" applyFont="1" applyFill="1" applyBorder="1" applyAlignment="1">
      <alignment horizontal="left" vertical="center" wrapText="1"/>
    </xf>
    <xf numFmtId="0" fontId="40" fillId="4" borderId="1" xfId="0" applyFont="1" applyFill="1" applyBorder="1" applyAlignment="1">
      <alignment horizontal="left" vertical="center" wrapText="1"/>
    </xf>
    <xf numFmtId="0" fontId="40" fillId="10" borderId="1" xfId="0" applyFont="1" applyFill="1" applyBorder="1" applyAlignment="1">
      <alignment horizontal="left" vertical="center" wrapText="1"/>
    </xf>
    <xf numFmtId="0" fontId="0" fillId="0" borderId="1" xfId="0" applyBorder="1" applyAlignment="1">
      <alignment horizontal="center" vertical="center"/>
    </xf>
    <xf numFmtId="0" fontId="41" fillId="10" borderId="1" xfId="0" applyFont="1" applyFill="1" applyBorder="1" applyAlignment="1">
      <alignment horizontal="left" vertical="center" wrapText="1"/>
    </xf>
    <xf numFmtId="0" fontId="34" fillId="3" borderId="1" xfId="0" applyFont="1" applyFill="1" applyBorder="1" applyAlignment="1">
      <alignment horizontal="center" vertical="center"/>
    </xf>
    <xf numFmtId="0" fontId="35"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4" fillId="3" borderId="1" xfId="0" applyFont="1" applyFill="1" applyBorder="1" applyAlignment="1">
      <alignment horizontal="left" vertical="center" wrapText="1"/>
    </xf>
    <xf numFmtId="0" fontId="34" fillId="3" borderId="1" xfId="0" applyFont="1" applyFill="1" applyBorder="1" applyAlignment="1">
      <alignment horizontal="center" vertical="center" wrapText="1"/>
    </xf>
    <xf numFmtId="3" fontId="34" fillId="3" borderId="1" xfId="0" applyNumberFormat="1" applyFont="1" applyFill="1" applyBorder="1" applyAlignment="1">
      <alignment vertical="center" wrapText="1"/>
    </xf>
    <xf numFmtId="3" fontId="34" fillId="3" borderId="1" xfId="0" applyNumberFormat="1" applyFont="1" applyFill="1" applyBorder="1" applyAlignment="1">
      <alignment horizontal="right" vertical="center" wrapText="1"/>
    </xf>
    <xf numFmtId="0" fontId="23" fillId="3" borderId="0" xfId="0" applyFont="1" applyFill="1">
      <alignment vertical="center"/>
    </xf>
    <xf numFmtId="0" fontId="5" fillId="4" borderId="1" xfId="0" applyFont="1" applyFill="1" applyBorder="1" applyAlignment="1">
      <alignment horizontal="left" vertical="center" wrapText="1"/>
    </xf>
    <xf numFmtId="177" fontId="5" fillId="7" borderId="4" xfId="1" applyNumberFormat="1" applyFont="1" applyFill="1" applyBorder="1" applyAlignment="1">
      <alignment horizontal="right" vertical="center"/>
    </xf>
    <xf numFmtId="177" fontId="5" fillId="8" borderId="7" xfId="1" applyNumberFormat="1" applyFont="1" applyFill="1" applyBorder="1" applyAlignment="1">
      <alignment horizontal="right" vertical="center"/>
    </xf>
    <xf numFmtId="176" fontId="5" fillId="3" borderId="4" xfId="1" applyNumberFormat="1" applyFont="1" applyFill="1" applyBorder="1">
      <alignment vertical="center"/>
    </xf>
    <xf numFmtId="0" fontId="29" fillId="0" borderId="0" xfId="0" applyFont="1">
      <alignment vertical="center"/>
    </xf>
    <xf numFmtId="3" fontId="29" fillId="0" borderId="0" xfId="0" applyNumberFormat="1" applyFont="1">
      <alignment vertical="center"/>
    </xf>
    <xf numFmtId="0" fontId="21" fillId="3" borderId="9" xfId="0" applyFont="1" applyFill="1" applyBorder="1" applyAlignment="1">
      <alignment horizontal="center" vertical="center"/>
    </xf>
    <xf numFmtId="0" fontId="8" fillId="3" borderId="1" xfId="0" applyFont="1" applyFill="1" applyBorder="1" applyAlignment="1">
      <alignment vertical="center" wrapText="1"/>
    </xf>
    <xf numFmtId="0" fontId="26" fillId="4" borderId="1" xfId="0" applyFont="1" applyFill="1" applyBorder="1" applyAlignment="1">
      <alignment horizontal="left" vertical="center" wrapText="1"/>
    </xf>
    <xf numFmtId="0" fontId="21" fillId="3" borderId="15" xfId="0" applyFont="1" applyFill="1" applyBorder="1" applyAlignment="1">
      <alignment horizontal="center" vertical="center"/>
    </xf>
    <xf numFmtId="0" fontId="21" fillId="0" borderId="1" xfId="0" applyFont="1" applyBorder="1">
      <alignment vertical="center"/>
    </xf>
    <xf numFmtId="0" fontId="25" fillId="4" borderId="1" xfId="0" applyFont="1" applyFill="1" applyBorder="1" applyAlignment="1">
      <alignment horizontal="left" vertical="center" wrapText="1"/>
    </xf>
    <xf numFmtId="0" fontId="21" fillId="0" borderId="9" xfId="0" applyFont="1" applyBorder="1">
      <alignment vertical="center"/>
    </xf>
    <xf numFmtId="0" fontId="0" fillId="3" borderId="1" xfId="0" applyFill="1" applyBorder="1">
      <alignment vertical="center"/>
    </xf>
    <xf numFmtId="0" fontId="6" fillId="6" borderId="1" xfId="0" applyFont="1" applyFill="1" applyBorder="1" applyAlignment="1">
      <alignment horizontal="center" vertical="center" wrapText="1"/>
    </xf>
    <xf numFmtId="0" fontId="0" fillId="0" borderId="0" xfId="0" applyAlignment="1">
      <alignment horizontal="center" vertical="center"/>
    </xf>
    <xf numFmtId="0" fontId="5"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176" fontId="24" fillId="9" borderId="1" xfId="1" applyNumberFormat="1" applyFont="1" applyFill="1" applyBorder="1">
      <alignment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2" fillId="0" borderId="0" xfId="0" applyFont="1" applyAlignment="1">
      <alignment horizontal="center" vertical="center"/>
    </xf>
    <xf numFmtId="0" fontId="17" fillId="6" borderId="12"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8" borderId="16" xfId="0" applyFont="1" applyFill="1" applyBorder="1" applyAlignment="1">
      <alignment horizontal="center" vertical="center"/>
    </xf>
    <xf numFmtId="0" fontId="18" fillId="8" borderId="6" xfId="0" applyFont="1" applyFill="1" applyBorder="1" applyAlignment="1">
      <alignment horizontal="center" vertical="center"/>
    </xf>
    <xf numFmtId="0" fontId="18" fillId="0" borderId="15" xfId="0" applyFont="1" applyBorder="1" applyAlignment="1">
      <alignment horizontal="center" vertical="center"/>
    </xf>
    <xf numFmtId="0" fontId="16"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5" xfId="0" applyFont="1" applyFill="1" applyBorder="1" applyAlignment="1">
      <alignment horizontal="center" vertical="center"/>
    </xf>
    <xf numFmtId="0" fontId="16"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17" fillId="0" borderId="0" xfId="0" applyFont="1" applyBorder="1" applyAlignment="1">
      <alignment horizontal="center" vertical="center"/>
    </xf>
    <xf numFmtId="0" fontId="5" fillId="2" borderId="1" xfId="0" applyFont="1" applyFill="1" applyBorder="1" applyAlignment="1">
      <alignment horizontal="center" vertical="center"/>
    </xf>
    <xf numFmtId="0" fontId="17" fillId="0" borderId="8" xfId="0" applyFont="1" applyBorder="1" applyAlignment="1">
      <alignment horizontal="center" vertical="center"/>
    </xf>
    <xf numFmtId="0" fontId="5" fillId="5" borderId="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9"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17" xfId="0" applyFont="1" applyFill="1" applyBorder="1" applyAlignment="1">
      <alignment horizontal="center" vertical="center"/>
    </xf>
    <xf numFmtId="0" fontId="2" fillId="0" borderId="0" xfId="0" applyFont="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lignment vertical="center"/>
    </xf>
    <xf numFmtId="0" fontId="5" fillId="2" borderId="1" xfId="0" applyFont="1" applyFill="1" applyBorder="1">
      <alignment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13" fillId="9" borderId="1" xfId="0" applyFont="1" applyFill="1" applyBorder="1" applyAlignment="1">
      <alignment horizontal="center" vertical="center"/>
    </xf>
    <xf numFmtId="0" fontId="43" fillId="0" borderId="0" xfId="0" applyFont="1" applyAlignment="1">
      <alignment horizontal="center" vertical="center"/>
    </xf>
    <xf numFmtId="0" fontId="28" fillId="2"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6" fillId="2" borderId="1" xfId="0" applyFont="1" applyFill="1" applyBorder="1" applyAlignment="1">
      <alignment horizontal="center" vertical="center"/>
    </xf>
    <xf numFmtId="0" fontId="36" fillId="7" borderId="9" xfId="0" applyFont="1" applyFill="1" applyBorder="1" applyAlignment="1">
      <alignment horizontal="center" vertical="center"/>
    </xf>
    <xf numFmtId="0" fontId="34" fillId="7" borderId="10" xfId="0" applyFont="1" applyFill="1" applyBorder="1" applyAlignment="1">
      <alignment horizontal="center" vertical="center"/>
    </xf>
    <xf numFmtId="0" fontId="34" fillId="7" borderId="5" xfId="0" applyFont="1" applyFill="1" applyBorder="1" applyAlignment="1">
      <alignment horizontal="center" vertical="center"/>
    </xf>
    <xf numFmtId="0" fontId="36" fillId="9" borderId="9" xfId="0" applyFont="1" applyFill="1" applyBorder="1" applyAlignment="1">
      <alignment horizontal="center" vertical="center"/>
    </xf>
    <xf numFmtId="0" fontId="34" fillId="9" borderId="10" xfId="0" applyFont="1" applyFill="1" applyBorder="1" applyAlignment="1">
      <alignment horizontal="center" vertical="center"/>
    </xf>
    <xf numFmtId="0" fontId="34" fillId="9" borderId="5" xfId="0" applyFont="1" applyFill="1" applyBorder="1" applyAlignment="1">
      <alignment horizontal="center" vertical="center"/>
    </xf>
    <xf numFmtId="0" fontId="43" fillId="0" borderId="8" xfId="0" applyFont="1" applyBorder="1" applyAlignment="1">
      <alignment horizontal="center" vertical="center"/>
    </xf>
  </cellXfs>
  <cellStyles count="5">
    <cellStyle name="一般" xfId="0" builtinId="0"/>
    <cellStyle name="千分位" xfId="1" builtinId="3"/>
    <cellStyle name="千分位 3" xfId="3" xr:uid="{34AF31EC-CBE8-4F1C-BBCE-ACC0A04B2D42}"/>
    <cellStyle name="千分位[0] 2" xfId="2" xr:uid="{7DC2F83C-AA9E-4AE8-A8D3-1E4E7A2A7C15}"/>
    <cellStyle name="超連結" xfId="4" builtinId="8"/>
  </cellStyles>
  <dxfs count="0"/>
  <tableStyles count="0" defaultTableStyle="TableStyleMedium2" defaultPivotStyle="PivotStyleLight16"/>
  <colors>
    <mruColors>
      <color rgb="FFFBCEFE"/>
      <color rgb="FFFD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24314;&#27083;&#19977;&#32173;Au@TiO2%20&#30064;&#36074;&#22856;&#31859;&#38499;&#21015;&#25552;&#21319;&#34920;&#38754;&#22686;&#24375;&#25289;&#26364;&#25955;&#23556;&#26044;&#39135;&#23433;&#25033;&#2999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BA48-1E05-441C-A281-BADEB256B5C4}">
  <sheetPr>
    <pageSetUpPr fitToPage="1"/>
  </sheetPr>
  <dimension ref="A1:P41"/>
  <sheetViews>
    <sheetView tabSelected="1" workbookViewId="0">
      <pane xSplit="2" ySplit="1" topLeftCell="C20" activePane="bottomRight" state="frozen"/>
      <selection pane="topRight" activeCell="C1" sqref="C1"/>
      <selection pane="bottomLeft" activeCell="A2" sqref="A2"/>
      <selection pane="bottomRight" activeCell="H52" sqref="H52"/>
    </sheetView>
  </sheetViews>
  <sheetFormatPr defaultColWidth="9" defaultRowHeight="16.5"/>
  <cols>
    <col min="1" max="1" width="20.25" style="12" bestFit="1" customWidth="1"/>
    <col min="2" max="2" width="17" style="12" customWidth="1"/>
    <col min="3" max="3" width="6.75" style="12" customWidth="1"/>
    <col min="4" max="4" width="14.5" style="12" bestFit="1" customWidth="1"/>
    <col min="5" max="5" width="8.5" style="22" customWidth="1"/>
    <col min="6" max="6" width="20.625" style="23" customWidth="1"/>
    <col min="7" max="7" width="10" style="22" customWidth="1"/>
    <col min="8" max="8" width="24.875" style="12" customWidth="1"/>
    <col min="9" max="9" width="6.75" style="12" customWidth="1"/>
    <col min="10" max="10" width="13.875" style="12" bestFit="1" customWidth="1"/>
    <col min="11" max="11" width="6.75" style="22" customWidth="1"/>
    <col min="12" max="12" width="13.25" style="12" bestFit="1" customWidth="1"/>
    <col min="13" max="13" width="9.5" style="12" bestFit="1" customWidth="1"/>
    <col min="14" max="14" width="12.25" style="23" bestFit="1" customWidth="1"/>
    <col min="15" max="15" width="6.75" style="12" customWidth="1"/>
    <col min="16" max="16" width="16.5" style="12" customWidth="1"/>
    <col min="17" max="16384" width="9" style="12"/>
  </cols>
  <sheetData>
    <row r="1" spans="1:16" ht="21">
      <c r="A1" s="154" t="s">
        <v>71</v>
      </c>
      <c r="B1" s="154"/>
      <c r="C1" s="154"/>
      <c r="D1" s="154"/>
      <c r="E1" s="154"/>
      <c r="F1" s="154"/>
      <c r="G1" s="154"/>
      <c r="H1" s="154"/>
      <c r="I1" s="154"/>
      <c r="J1" s="154"/>
      <c r="K1" s="154"/>
      <c r="L1" s="154"/>
      <c r="M1" s="154"/>
      <c r="N1" s="154"/>
      <c r="O1" s="154"/>
      <c r="P1" s="154"/>
    </row>
    <row r="2" spans="1:16" ht="17.25" thickBot="1"/>
    <row r="3" spans="1:16" s="24" customFormat="1" ht="36" customHeight="1" thickTop="1">
      <c r="A3" s="155" t="s">
        <v>30</v>
      </c>
      <c r="B3" s="157" t="s">
        <v>31</v>
      </c>
      <c r="C3" s="159" t="s">
        <v>72</v>
      </c>
      <c r="D3" s="160"/>
      <c r="E3" s="159" t="s">
        <v>73</v>
      </c>
      <c r="F3" s="160"/>
      <c r="G3" s="151" t="s">
        <v>32</v>
      </c>
      <c r="H3" s="152"/>
      <c r="I3" s="151" t="s">
        <v>495</v>
      </c>
      <c r="J3" s="152"/>
      <c r="K3" s="151" t="s">
        <v>494</v>
      </c>
      <c r="L3" s="152"/>
      <c r="M3" s="151" t="s">
        <v>33</v>
      </c>
      <c r="N3" s="152"/>
      <c r="O3" s="151" t="s">
        <v>34</v>
      </c>
      <c r="P3" s="153"/>
    </row>
    <row r="4" spans="1:16" s="28" customFormat="1" ht="18.75">
      <c r="A4" s="156"/>
      <c r="B4" s="158"/>
      <c r="C4" s="147" t="s">
        <v>35</v>
      </c>
      <c r="D4" s="147" t="s">
        <v>36</v>
      </c>
      <c r="E4" s="147" t="s">
        <v>35</v>
      </c>
      <c r="F4" s="25" t="s">
        <v>37</v>
      </c>
      <c r="G4" s="147" t="s">
        <v>35</v>
      </c>
      <c r="H4" s="25" t="s">
        <v>37</v>
      </c>
      <c r="I4" s="145" t="s">
        <v>38</v>
      </c>
      <c r="J4" s="25" t="s">
        <v>37</v>
      </c>
      <c r="K4" s="145" t="s">
        <v>38</v>
      </c>
      <c r="L4" s="25" t="s">
        <v>37</v>
      </c>
      <c r="M4" s="26" t="s">
        <v>38</v>
      </c>
      <c r="N4" s="25" t="s">
        <v>37</v>
      </c>
      <c r="O4" s="145" t="s">
        <v>38</v>
      </c>
      <c r="P4" s="27" t="s">
        <v>37</v>
      </c>
    </row>
    <row r="5" spans="1:16" s="1" customFormat="1" ht="19.5">
      <c r="A5" s="164" t="s">
        <v>39</v>
      </c>
      <c r="B5" s="29" t="s">
        <v>40</v>
      </c>
      <c r="C5" s="31">
        <v>2</v>
      </c>
      <c r="D5" s="113">
        <v>3004000</v>
      </c>
      <c r="E5" s="31">
        <v>1</v>
      </c>
      <c r="F5" s="33">
        <v>1637000</v>
      </c>
      <c r="G5" s="31">
        <v>1</v>
      </c>
      <c r="H5" s="113">
        <v>6700000</v>
      </c>
      <c r="I5" s="32"/>
      <c r="J5" s="30"/>
      <c r="K5" s="32"/>
      <c r="L5" s="33"/>
      <c r="M5" s="34">
        <v>1</v>
      </c>
      <c r="N5" s="33">
        <v>58000</v>
      </c>
      <c r="O5" s="31">
        <v>4</v>
      </c>
      <c r="P5" s="35">
        <f t="shared" ref="P5:P10" si="0">SUM(D5,F5,H5,J5,L5)</f>
        <v>11341000</v>
      </c>
    </row>
    <row r="6" spans="1:16" s="3" customFormat="1" ht="19.5">
      <c r="A6" s="164"/>
      <c r="B6" s="38" t="s">
        <v>41</v>
      </c>
      <c r="C6" s="31">
        <v>3</v>
      </c>
      <c r="D6" s="36">
        <v>3395000</v>
      </c>
      <c r="E6" s="31">
        <v>2</v>
      </c>
      <c r="F6" s="30">
        <v>2506000</v>
      </c>
      <c r="G6" s="31">
        <v>2</v>
      </c>
      <c r="H6" s="113">
        <v>2250000</v>
      </c>
      <c r="I6" s="32">
        <v>3</v>
      </c>
      <c r="J6" s="30">
        <v>1868000</v>
      </c>
      <c r="K6" s="31"/>
      <c r="L6" s="30"/>
      <c r="M6" s="42">
        <v>7</v>
      </c>
      <c r="N6" s="30">
        <v>406000</v>
      </c>
      <c r="O6" s="31">
        <v>9</v>
      </c>
      <c r="P6" s="134">
        <f t="shared" si="0"/>
        <v>10019000</v>
      </c>
    </row>
    <row r="7" spans="1:16" s="1" customFormat="1" ht="19.5">
      <c r="A7" s="164"/>
      <c r="B7" s="29" t="s">
        <v>42</v>
      </c>
      <c r="C7" s="31">
        <v>1</v>
      </c>
      <c r="D7" s="113">
        <v>1450000</v>
      </c>
      <c r="E7" s="31">
        <v>5</v>
      </c>
      <c r="F7" s="30">
        <v>6986000</v>
      </c>
      <c r="G7" s="31">
        <v>1</v>
      </c>
      <c r="H7" s="36">
        <v>54000</v>
      </c>
      <c r="I7" s="5">
        <v>1</v>
      </c>
      <c r="J7" s="9">
        <v>1100000</v>
      </c>
      <c r="K7" s="31">
        <v>1</v>
      </c>
      <c r="L7" s="33">
        <v>2300000</v>
      </c>
      <c r="M7" s="34">
        <v>3</v>
      </c>
      <c r="N7" s="33">
        <v>164000</v>
      </c>
      <c r="O7" s="31">
        <v>9</v>
      </c>
      <c r="P7" s="35">
        <f t="shared" si="0"/>
        <v>11890000</v>
      </c>
    </row>
    <row r="8" spans="1:16" s="1" customFormat="1" ht="19.5">
      <c r="A8" s="164"/>
      <c r="B8" s="37" t="s">
        <v>43</v>
      </c>
      <c r="C8" s="31">
        <v>3</v>
      </c>
      <c r="D8" s="113">
        <v>3707000</v>
      </c>
      <c r="E8" s="31">
        <v>1</v>
      </c>
      <c r="F8" s="30">
        <v>1181000</v>
      </c>
      <c r="G8" s="31"/>
      <c r="H8" s="113"/>
      <c r="I8" s="31"/>
      <c r="J8" s="30"/>
      <c r="K8" s="31"/>
      <c r="L8" s="33"/>
      <c r="M8" s="34">
        <v>1</v>
      </c>
      <c r="N8" s="33">
        <v>58000</v>
      </c>
      <c r="O8" s="31">
        <v>4</v>
      </c>
      <c r="P8" s="35">
        <f t="shared" si="0"/>
        <v>4888000</v>
      </c>
    </row>
    <row r="9" spans="1:16" s="3" customFormat="1" ht="19.5">
      <c r="A9" s="164"/>
      <c r="B9" s="38" t="s">
        <v>44</v>
      </c>
      <c r="C9" s="31">
        <v>2</v>
      </c>
      <c r="D9" s="113">
        <v>2840000</v>
      </c>
      <c r="E9" s="31">
        <v>3</v>
      </c>
      <c r="F9" s="30">
        <v>4220000</v>
      </c>
      <c r="G9" s="31"/>
      <c r="H9" s="113"/>
      <c r="I9" s="32"/>
      <c r="J9" s="30"/>
      <c r="K9" s="31"/>
      <c r="L9" s="30"/>
      <c r="M9" s="34"/>
      <c r="N9" s="33"/>
      <c r="O9" s="31">
        <v>5</v>
      </c>
      <c r="P9" s="35">
        <f t="shared" si="0"/>
        <v>7060000</v>
      </c>
    </row>
    <row r="10" spans="1:16" s="1" customFormat="1" ht="19.5">
      <c r="A10" s="164"/>
      <c r="B10" s="29" t="s">
        <v>45</v>
      </c>
      <c r="C10" s="31">
        <v>6</v>
      </c>
      <c r="D10" s="113">
        <v>5873000</v>
      </c>
      <c r="E10" s="31">
        <v>1</v>
      </c>
      <c r="F10" s="30">
        <v>1184000</v>
      </c>
      <c r="G10" s="31">
        <v>1</v>
      </c>
      <c r="H10" s="113">
        <f>SUM(專案計畫!H12)</f>
        <v>1079000</v>
      </c>
      <c r="I10" s="32"/>
      <c r="J10" s="30"/>
      <c r="K10" s="31"/>
      <c r="L10" s="33"/>
      <c r="M10" s="34"/>
      <c r="N10" s="33"/>
      <c r="O10" s="31">
        <v>7</v>
      </c>
      <c r="P10" s="35">
        <f t="shared" si="0"/>
        <v>8136000</v>
      </c>
    </row>
    <row r="11" spans="1:16" s="1" customFormat="1" ht="19.5">
      <c r="A11" s="164"/>
      <c r="B11" s="39" t="s">
        <v>46</v>
      </c>
      <c r="C11" s="40">
        <f t="shared" ref="C11:N11" si="1">SUM(C5:C10)</f>
        <v>17</v>
      </c>
      <c r="D11" s="41">
        <f t="shared" si="1"/>
        <v>20269000</v>
      </c>
      <c r="E11" s="40">
        <f t="shared" si="1"/>
        <v>13</v>
      </c>
      <c r="F11" s="41">
        <f t="shared" si="1"/>
        <v>17714000</v>
      </c>
      <c r="G11" s="40">
        <f t="shared" si="1"/>
        <v>5</v>
      </c>
      <c r="H11" s="41">
        <f t="shared" si="1"/>
        <v>10083000</v>
      </c>
      <c r="I11" s="40">
        <f t="shared" si="1"/>
        <v>4</v>
      </c>
      <c r="J11" s="41">
        <f t="shared" si="1"/>
        <v>2968000</v>
      </c>
      <c r="K11" s="40">
        <f t="shared" si="1"/>
        <v>1</v>
      </c>
      <c r="L11" s="41">
        <f t="shared" si="1"/>
        <v>2300000</v>
      </c>
      <c r="M11" s="40">
        <f t="shared" si="1"/>
        <v>12</v>
      </c>
      <c r="N11" s="41">
        <f t="shared" si="1"/>
        <v>686000</v>
      </c>
      <c r="O11" s="40">
        <v>38</v>
      </c>
      <c r="P11" s="132">
        <f>SUM(P5:P10)</f>
        <v>53334000</v>
      </c>
    </row>
    <row r="12" spans="1:16" s="3" customFormat="1" ht="19.5">
      <c r="A12" s="164" t="s">
        <v>47</v>
      </c>
      <c r="B12" s="38" t="s">
        <v>48</v>
      </c>
      <c r="C12" s="31">
        <v>3</v>
      </c>
      <c r="D12" s="113">
        <v>3166000</v>
      </c>
      <c r="E12" s="31">
        <v>3</v>
      </c>
      <c r="F12" s="30">
        <v>4222000</v>
      </c>
      <c r="G12" s="31"/>
      <c r="H12" s="113"/>
      <c r="I12" s="32">
        <v>1</v>
      </c>
      <c r="J12" s="30">
        <v>530000</v>
      </c>
      <c r="K12" s="31"/>
      <c r="L12" s="30"/>
      <c r="M12" s="42">
        <v>3</v>
      </c>
      <c r="N12" s="30">
        <v>174000</v>
      </c>
      <c r="O12" s="31">
        <v>7</v>
      </c>
      <c r="P12" s="35">
        <f>SUM(D12,F12,H12,J12,L12)</f>
        <v>7918000</v>
      </c>
    </row>
    <row r="13" spans="1:16" s="1" customFormat="1" ht="19.5">
      <c r="A13" s="164"/>
      <c r="B13" s="29" t="s">
        <v>49</v>
      </c>
      <c r="C13" s="31">
        <v>5</v>
      </c>
      <c r="D13" s="113">
        <v>4949000</v>
      </c>
      <c r="E13" s="31">
        <v>2</v>
      </c>
      <c r="F13" s="30">
        <v>2294000</v>
      </c>
      <c r="G13" s="31">
        <v>1</v>
      </c>
      <c r="H13" s="113">
        <v>891000</v>
      </c>
      <c r="I13" s="32">
        <v>2</v>
      </c>
      <c r="J13" s="30">
        <f>SUM(產學合作研究計畫!I13:I14)</f>
        <v>1433000</v>
      </c>
      <c r="K13" s="31"/>
      <c r="L13" s="30"/>
      <c r="M13" s="34">
        <v>2</v>
      </c>
      <c r="N13" s="33">
        <v>116000</v>
      </c>
      <c r="O13" s="31">
        <v>10</v>
      </c>
      <c r="P13" s="35">
        <f>SUM(D13,F13,H13,J13,L13)</f>
        <v>9567000</v>
      </c>
    </row>
    <row r="14" spans="1:16" s="1" customFormat="1" ht="19.5">
      <c r="A14" s="164"/>
      <c r="B14" s="37" t="s">
        <v>50</v>
      </c>
      <c r="C14" s="31">
        <v>4</v>
      </c>
      <c r="D14" s="113">
        <v>4727000</v>
      </c>
      <c r="E14" s="31">
        <v>2</v>
      </c>
      <c r="F14" s="30">
        <v>3763000</v>
      </c>
      <c r="G14" s="31">
        <v>1</v>
      </c>
      <c r="H14" s="113">
        <v>1121000</v>
      </c>
      <c r="I14" s="32"/>
      <c r="J14" s="30"/>
      <c r="K14" s="32"/>
      <c r="L14" s="30"/>
      <c r="M14" s="34"/>
      <c r="N14" s="33"/>
      <c r="O14" s="31">
        <v>7</v>
      </c>
      <c r="P14" s="35">
        <f>SUM(D14,F14,H14,J14,L14)</f>
        <v>9611000</v>
      </c>
    </row>
    <row r="15" spans="1:16" s="1" customFormat="1" ht="19.5">
      <c r="A15" s="164"/>
      <c r="B15" s="29" t="s">
        <v>51</v>
      </c>
      <c r="C15" s="31">
        <v>3</v>
      </c>
      <c r="D15" s="113">
        <v>2216000</v>
      </c>
      <c r="E15" s="32"/>
      <c r="F15" s="30"/>
      <c r="G15" s="31">
        <v>1</v>
      </c>
      <c r="H15" s="113">
        <v>517000</v>
      </c>
      <c r="I15" s="32"/>
      <c r="J15" s="30"/>
      <c r="K15" s="32"/>
      <c r="L15" s="30"/>
      <c r="M15" s="34">
        <v>1</v>
      </c>
      <c r="N15" s="33">
        <v>58000</v>
      </c>
      <c r="O15" s="31">
        <v>4</v>
      </c>
      <c r="P15" s="35">
        <f>SUM(D15,F15,H15,J15,L15)</f>
        <v>2733000</v>
      </c>
    </row>
    <row r="16" spans="1:16" s="1" customFormat="1" ht="19.5">
      <c r="A16" s="164"/>
      <c r="B16" s="39" t="s">
        <v>46</v>
      </c>
      <c r="C16" s="40">
        <f t="shared" ref="C16:N16" si="2">SUM(C12:C15)</f>
        <v>15</v>
      </c>
      <c r="D16" s="41">
        <f t="shared" si="2"/>
        <v>15058000</v>
      </c>
      <c r="E16" s="40">
        <f t="shared" si="2"/>
        <v>7</v>
      </c>
      <c r="F16" s="41">
        <f t="shared" si="2"/>
        <v>10279000</v>
      </c>
      <c r="G16" s="40">
        <f t="shared" si="2"/>
        <v>3</v>
      </c>
      <c r="H16" s="41">
        <f t="shared" si="2"/>
        <v>2529000</v>
      </c>
      <c r="I16" s="40">
        <f t="shared" si="2"/>
        <v>3</v>
      </c>
      <c r="J16" s="41">
        <f t="shared" si="2"/>
        <v>1963000</v>
      </c>
      <c r="K16" s="40">
        <f t="shared" si="2"/>
        <v>0</v>
      </c>
      <c r="L16" s="41">
        <f t="shared" si="2"/>
        <v>0</v>
      </c>
      <c r="M16" s="40">
        <f t="shared" si="2"/>
        <v>6</v>
      </c>
      <c r="N16" s="41">
        <f t="shared" si="2"/>
        <v>348000</v>
      </c>
      <c r="O16" s="40">
        <f>SUM(O12:O15)</f>
        <v>28</v>
      </c>
      <c r="P16" s="132">
        <f>SUM(P12:P15)</f>
        <v>29829000</v>
      </c>
    </row>
    <row r="17" spans="1:16" s="3" customFormat="1" ht="19.5">
      <c r="A17" s="164" t="s">
        <v>52</v>
      </c>
      <c r="B17" s="38" t="s">
        <v>53</v>
      </c>
      <c r="C17" s="31">
        <v>6</v>
      </c>
      <c r="D17" s="113">
        <v>4923000</v>
      </c>
      <c r="E17" s="31">
        <v>2</v>
      </c>
      <c r="F17" s="30">
        <v>1461000</v>
      </c>
      <c r="G17" s="31"/>
      <c r="H17" s="113"/>
      <c r="I17" s="32"/>
      <c r="J17" s="30"/>
      <c r="K17" s="31"/>
      <c r="L17" s="30"/>
      <c r="M17" s="34">
        <v>7</v>
      </c>
      <c r="N17" s="33">
        <v>391500</v>
      </c>
      <c r="O17" s="31">
        <v>8</v>
      </c>
      <c r="P17" s="35">
        <f>SUM(D17,F17,H17,J17,L17)</f>
        <v>6384000</v>
      </c>
    </row>
    <row r="18" spans="1:16" s="1" customFormat="1" ht="19.5">
      <c r="A18" s="164"/>
      <c r="B18" s="29" t="s">
        <v>54</v>
      </c>
      <c r="C18" s="31">
        <v>1</v>
      </c>
      <c r="D18" s="113">
        <v>630000</v>
      </c>
      <c r="E18" s="31">
        <v>1</v>
      </c>
      <c r="F18" s="30">
        <v>703000</v>
      </c>
      <c r="G18" s="31"/>
      <c r="H18" s="113"/>
      <c r="I18" s="32"/>
      <c r="J18" s="30"/>
      <c r="K18" s="32"/>
      <c r="L18" s="30"/>
      <c r="M18" s="34">
        <v>4</v>
      </c>
      <c r="N18" s="33">
        <v>214000</v>
      </c>
      <c r="O18" s="31">
        <v>2</v>
      </c>
      <c r="P18" s="35">
        <f>SUM(D18,F18,H18,J18,L18)</f>
        <v>1333000</v>
      </c>
    </row>
    <row r="19" spans="1:16" s="1" customFormat="1" ht="19.5">
      <c r="A19" s="164"/>
      <c r="B19" s="29" t="s">
        <v>55</v>
      </c>
      <c r="C19" s="31">
        <v>3</v>
      </c>
      <c r="D19" s="113">
        <v>2399000</v>
      </c>
      <c r="E19" s="31"/>
      <c r="F19" s="30"/>
      <c r="G19" s="31"/>
      <c r="H19" s="113"/>
      <c r="I19" s="32"/>
      <c r="J19" s="30"/>
      <c r="K19" s="32"/>
      <c r="L19" s="30"/>
      <c r="M19" s="34"/>
      <c r="N19" s="33"/>
      <c r="O19" s="31">
        <v>3</v>
      </c>
      <c r="P19" s="35">
        <f>SUM(D19,F19,H19,J19,L19)</f>
        <v>2399000</v>
      </c>
    </row>
    <row r="20" spans="1:16" s="1" customFormat="1" ht="19.5">
      <c r="A20" s="164"/>
      <c r="B20" s="39" t="s">
        <v>46</v>
      </c>
      <c r="C20" s="40">
        <f t="shared" ref="C20:N20" si="3">SUM(C17:C19)</f>
        <v>10</v>
      </c>
      <c r="D20" s="41">
        <f t="shared" si="3"/>
        <v>7952000</v>
      </c>
      <c r="E20" s="40">
        <f t="shared" si="3"/>
        <v>3</v>
      </c>
      <c r="F20" s="41">
        <f t="shared" si="3"/>
        <v>2164000</v>
      </c>
      <c r="G20" s="40">
        <f t="shared" si="3"/>
        <v>0</v>
      </c>
      <c r="H20" s="41">
        <f t="shared" si="3"/>
        <v>0</v>
      </c>
      <c r="I20" s="40">
        <f t="shared" si="3"/>
        <v>0</v>
      </c>
      <c r="J20" s="41">
        <f t="shared" si="3"/>
        <v>0</v>
      </c>
      <c r="K20" s="40">
        <f t="shared" si="3"/>
        <v>0</v>
      </c>
      <c r="L20" s="41">
        <f t="shared" si="3"/>
        <v>0</v>
      </c>
      <c r="M20" s="40">
        <f t="shared" si="3"/>
        <v>11</v>
      </c>
      <c r="N20" s="41">
        <f t="shared" si="3"/>
        <v>605500</v>
      </c>
      <c r="O20" s="40">
        <v>13</v>
      </c>
      <c r="P20" s="132">
        <f>SUM(P17:P19)</f>
        <v>10116000</v>
      </c>
    </row>
    <row r="21" spans="1:16" s="1" customFormat="1" ht="19.5">
      <c r="A21" s="164" t="s">
        <v>56</v>
      </c>
      <c r="B21" s="29" t="s">
        <v>57</v>
      </c>
      <c r="C21" s="31">
        <v>1</v>
      </c>
      <c r="D21" s="113">
        <v>759000</v>
      </c>
      <c r="E21" s="31">
        <v>1</v>
      </c>
      <c r="F21" s="30">
        <v>716000</v>
      </c>
      <c r="G21" s="32"/>
      <c r="H21" s="113"/>
      <c r="I21" s="32"/>
      <c r="J21" s="30"/>
      <c r="K21" s="32"/>
      <c r="L21" s="30"/>
      <c r="M21" s="34"/>
      <c r="N21" s="33"/>
      <c r="O21" s="31">
        <v>2</v>
      </c>
      <c r="P21" s="35">
        <f>SUM(D21,F21,H21,J21,L21)</f>
        <v>1475000</v>
      </c>
    </row>
    <row r="22" spans="1:16" s="1" customFormat="1" ht="19.5">
      <c r="A22" s="164"/>
      <c r="B22" s="29" t="s">
        <v>58</v>
      </c>
      <c r="C22" s="31">
        <v>2</v>
      </c>
      <c r="D22" s="113">
        <v>1820000</v>
      </c>
      <c r="E22" s="32"/>
      <c r="F22" s="30"/>
      <c r="G22" s="31"/>
      <c r="H22" s="113"/>
      <c r="I22" s="32"/>
      <c r="J22" s="30"/>
      <c r="K22" s="32"/>
      <c r="L22" s="30"/>
      <c r="M22" s="34">
        <v>3</v>
      </c>
      <c r="N22" s="33">
        <v>160000</v>
      </c>
      <c r="O22" s="31">
        <v>2</v>
      </c>
      <c r="P22" s="35">
        <f>SUM(D22,F22,H22,J22,L22)</f>
        <v>1820000</v>
      </c>
    </row>
    <row r="23" spans="1:16" s="1" customFormat="1" ht="19.5">
      <c r="A23" s="164"/>
      <c r="B23" s="37" t="s">
        <v>59</v>
      </c>
      <c r="C23" s="31">
        <v>1</v>
      </c>
      <c r="D23" s="113">
        <v>864000</v>
      </c>
      <c r="E23" s="32"/>
      <c r="F23" s="30"/>
      <c r="G23" s="31"/>
      <c r="H23" s="113"/>
      <c r="I23" s="32"/>
      <c r="J23" s="30"/>
      <c r="K23" s="32"/>
      <c r="L23" s="30"/>
      <c r="M23" s="34"/>
      <c r="N23" s="33"/>
      <c r="O23" s="31">
        <v>1</v>
      </c>
      <c r="P23" s="35">
        <f>SUM(D23,F23,H23,J23,L23)</f>
        <v>864000</v>
      </c>
    </row>
    <row r="24" spans="1:16" s="1" customFormat="1" ht="19.5">
      <c r="A24" s="164"/>
      <c r="B24" s="39" t="s">
        <v>46</v>
      </c>
      <c r="C24" s="40">
        <f t="shared" ref="C24:N24" si="4">SUM(C21:C23)</f>
        <v>4</v>
      </c>
      <c r="D24" s="41">
        <f t="shared" si="4"/>
        <v>3443000</v>
      </c>
      <c r="E24" s="40">
        <f t="shared" si="4"/>
        <v>1</v>
      </c>
      <c r="F24" s="41">
        <f t="shared" si="4"/>
        <v>716000</v>
      </c>
      <c r="G24" s="40">
        <f t="shared" si="4"/>
        <v>0</v>
      </c>
      <c r="H24" s="41">
        <f t="shared" si="4"/>
        <v>0</v>
      </c>
      <c r="I24" s="40">
        <f t="shared" si="4"/>
        <v>0</v>
      </c>
      <c r="J24" s="41">
        <f t="shared" si="4"/>
        <v>0</v>
      </c>
      <c r="K24" s="40">
        <f t="shared" si="4"/>
        <v>0</v>
      </c>
      <c r="L24" s="41">
        <f t="shared" si="4"/>
        <v>0</v>
      </c>
      <c r="M24" s="40">
        <f t="shared" si="4"/>
        <v>3</v>
      </c>
      <c r="N24" s="41">
        <f t="shared" si="4"/>
        <v>160000</v>
      </c>
      <c r="O24" s="40">
        <v>5</v>
      </c>
      <c r="P24" s="132">
        <f>SUM(P21:P23)</f>
        <v>4159000</v>
      </c>
    </row>
    <row r="25" spans="1:16" s="1" customFormat="1" ht="19.5">
      <c r="A25" s="164" t="s">
        <v>60</v>
      </c>
      <c r="B25" s="29" t="s">
        <v>61</v>
      </c>
      <c r="C25" s="31"/>
      <c r="D25" s="113"/>
      <c r="E25" s="31">
        <v>1</v>
      </c>
      <c r="F25" s="30">
        <v>626000</v>
      </c>
      <c r="G25" s="31"/>
      <c r="H25" s="113"/>
      <c r="I25" s="32"/>
      <c r="J25" s="30"/>
      <c r="K25" s="32"/>
      <c r="L25" s="30"/>
      <c r="M25" s="34"/>
      <c r="N25" s="33"/>
      <c r="O25" s="31">
        <v>1</v>
      </c>
      <c r="P25" s="35">
        <f>SUM(D25,F25,H25,J25,L25)</f>
        <v>626000</v>
      </c>
    </row>
    <row r="26" spans="1:16" s="1" customFormat="1" ht="19.5">
      <c r="A26" s="164"/>
      <c r="B26" s="43" t="s">
        <v>62</v>
      </c>
      <c r="C26" s="31">
        <v>1</v>
      </c>
      <c r="D26" s="113">
        <v>830000</v>
      </c>
      <c r="E26" s="31">
        <v>1</v>
      </c>
      <c r="F26" s="30">
        <v>827000</v>
      </c>
      <c r="G26" s="31"/>
      <c r="H26" s="113"/>
      <c r="I26" s="32"/>
      <c r="J26" s="30"/>
      <c r="K26" s="32"/>
      <c r="L26" s="30"/>
      <c r="M26" s="34">
        <v>4</v>
      </c>
      <c r="N26" s="33">
        <v>201000</v>
      </c>
      <c r="O26" s="31">
        <v>2</v>
      </c>
      <c r="P26" s="35">
        <f>SUM(D26,F26,H26,J26,L26)</f>
        <v>1657000</v>
      </c>
    </row>
    <row r="27" spans="1:16" s="1" customFormat="1" ht="19.5">
      <c r="A27" s="164"/>
      <c r="B27" s="43" t="s">
        <v>63</v>
      </c>
      <c r="C27" s="31"/>
      <c r="D27" s="113"/>
      <c r="E27" s="31"/>
      <c r="F27" s="30"/>
      <c r="G27" s="31"/>
      <c r="H27" s="113"/>
      <c r="I27" s="32"/>
      <c r="J27" s="30"/>
      <c r="K27" s="32"/>
      <c r="L27" s="30"/>
      <c r="M27" s="34">
        <v>2</v>
      </c>
      <c r="N27" s="33">
        <v>102000</v>
      </c>
      <c r="O27" s="31">
        <v>0</v>
      </c>
      <c r="P27" s="35">
        <f>SUM(D27,F27,H27,J27,L27)</f>
        <v>0</v>
      </c>
    </row>
    <row r="28" spans="1:16" s="1" customFormat="1" ht="19.5">
      <c r="A28" s="164"/>
      <c r="B28" s="39" t="s">
        <v>46</v>
      </c>
      <c r="C28" s="40">
        <f t="shared" ref="C28:N28" si="5">SUM(C25:C27)</f>
        <v>1</v>
      </c>
      <c r="D28" s="41">
        <f t="shared" si="5"/>
        <v>830000</v>
      </c>
      <c r="E28" s="40">
        <f t="shared" si="5"/>
        <v>2</v>
      </c>
      <c r="F28" s="41">
        <f t="shared" si="5"/>
        <v>1453000</v>
      </c>
      <c r="G28" s="40">
        <f t="shared" si="5"/>
        <v>0</v>
      </c>
      <c r="H28" s="41">
        <f t="shared" si="5"/>
        <v>0</v>
      </c>
      <c r="I28" s="40">
        <f t="shared" si="5"/>
        <v>0</v>
      </c>
      <c r="J28" s="41">
        <f t="shared" si="5"/>
        <v>0</v>
      </c>
      <c r="K28" s="40">
        <f t="shared" si="5"/>
        <v>0</v>
      </c>
      <c r="L28" s="41">
        <f t="shared" si="5"/>
        <v>0</v>
      </c>
      <c r="M28" s="40">
        <f t="shared" si="5"/>
        <v>6</v>
      </c>
      <c r="N28" s="41">
        <f t="shared" si="5"/>
        <v>303000</v>
      </c>
      <c r="O28" s="40">
        <v>3</v>
      </c>
      <c r="P28" s="132">
        <f>SUM(P25:P27)</f>
        <v>2283000</v>
      </c>
    </row>
    <row r="29" spans="1:16" s="1" customFormat="1" ht="19.5">
      <c r="A29" s="161" t="s">
        <v>64</v>
      </c>
      <c r="B29" s="29" t="s">
        <v>65</v>
      </c>
      <c r="C29" s="31">
        <v>2</v>
      </c>
      <c r="D29" s="113">
        <v>1305000</v>
      </c>
      <c r="E29" s="31"/>
      <c r="F29" s="30"/>
      <c r="G29" s="31"/>
      <c r="H29" s="113"/>
      <c r="I29" s="32"/>
      <c r="J29" s="30"/>
      <c r="K29" s="32"/>
      <c r="L29" s="30"/>
      <c r="M29" s="34">
        <v>1</v>
      </c>
      <c r="N29" s="33">
        <v>58000</v>
      </c>
      <c r="O29" s="31">
        <v>2</v>
      </c>
      <c r="P29" s="35">
        <f>SUM(D29,F29,H29,J29,L29)</f>
        <v>1305000</v>
      </c>
    </row>
    <row r="30" spans="1:16" s="1" customFormat="1" ht="19.5">
      <c r="A30" s="161"/>
      <c r="B30" s="44" t="s">
        <v>66</v>
      </c>
      <c r="C30" s="31"/>
      <c r="D30" s="113"/>
      <c r="E30" s="32"/>
      <c r="F30" s="30"/>
      <c r="G30" s="32"/>
      <c r="H30" s="113"/>
      <c r="I30" s="32"/>
      <c r="J30" s="30"/>
      <c r="K30" s="32"/>
      <c r="L30" s="30"/>
      <c r="M30" s="34">
        <v>4</v>
      </c>
      <c r="N30" s="33">
        <v>201000</v>
      </c>
      <c r="O30" s="31">
        <v>0</v>
      </c>
      <c r="P30" s="35">
        <f>SUM(D30,F30,H30,J30,L30)</f>
        <v>0</v>
      </c>
    </row>
    <row r="31" spans="1:16" s="1" customFormat="1" ht="19.5">
      <c r="A31" s="161"/>
      <c r="B31" s="43" t="s">
        <v>74</v>
      </c>
      <c r="C31" s="31">
        <v>1</v>
      </c>
      <c r="D31" s="113">
        <v>655000</v>
      </c>
      <c r="E31" s="32"/>
      <c r="F31" s="30"/>
      <c r="G31" s="32"/>
      <c r="H31" s="113"/>
      <c r="I31" s="32"/>
      <c r="J31" s="30"/>
      <c r="K31" s="32"/>
      <c r="L31" s="30"/>
      <c r="M31" s="34"/>
      <c r="N31" s="33"/>
      <c r="O31" s="31">
        <v>1</v>
      </c>
      <c r="P31" s="35">
        <f>SUM(D31,F31,H31,J31,L31)</f>
        <v>655000</v>
      </c>
    </row>
    <row r="32" spans="1:16" s="1" customFormat="1" ht="19.5">
      <c r="A32" s="161"/>
      <c r="B32" s="39" t="s">
        <v>46</v>
      </c>
      <c r="C32" s="40">
        <f t="shared" ref="C32:N32" si="6">SUM(C29:C31)</f>
        <v>3</v>
      </c>
      <c r="D32" s="41">
        <f t="shared" si="6"/>
        <v>1960000</v>
      </c>
      <c r="E32" s="40">
        <f t="shared" si="6"/>
        <v>0</v>
      </c>
      <c r="F32" s="41">
        <f t="shared" si="6"/>
        <v>0</v>
      </c>
      <c r="G32" s="40">
        <f t="shared" si="6"/>
        <v>0</v>
      </c>
      <c r="H32" s="41">
        <f t="shared" si="6"/>
        <v>0</v>
      </c>
      <c r="I32" s="40">
        <f t="shared" si="6"/>
        <v>0</v>
      </c>
      <c r="J32" s="41">
        <f t="shared" si="6"/>
        <v>0</v>
      </c>
      <c r="K32" s="40">
        <f t="shared" si="6"/>
        <v>0</v>
      </c>
      <c r="L32" s="41">
        <f t="shared" si="6"/>
        <v>0</v>
      </c>
      <c r="M32" s="40">
        <f t="shared" si="6"/>
        <v>5</v>
      </c>
      <c r="N32" s="41">
        <f t="shared" si="6"/>
        <v>259000</v>
      </c>
      <c r="O32" s="40">
        <v>3</v>
      </c>
      <c r="P32" s="132">
        <f>SUM(P29:P31)</f>
        <v>1960000</v>
      </c>
    </row>
    <row r="33" spans="1:16" ht="19.5">
      <c r="A33" s="161" t="s">
        <v>67</v>
      </c>
      <c r="B33" s="37" t="s">
        <v>68</v>
      </c>
      <c r="C33" s="31"/>
      <c r="D33" s="113"/>
      <c r="E33" s="32"/>
      <c r="F33" s="30"/>
      <c r="G33" s="45"/>
      <c r="H33" s="114"/>
      <c r="I33" s="15"/>
      <c r="J33" s="15"/>
      <c r="K33" s="45"/>
      <c r="L33" s="15"/>
      <c r="M33" s="34"/>
      <c r="N33" s="33"/>
      <c r="O33" s="31">
        <v>0</v>
      </c>
      <c r="P33" s="35">
        <f>SUM(D33,F33,H33,J33,L33)</f>
        <v>0</v>
      </c>
    </row>
    <row r="34" spans="1:16" ht="19.5">
      <c r="A34" s="161"/>
      <c r="B34" s="37" t="s">
        <v>69</v>
      </c>
      <c r="C34" s="31">
        <v>1</v>
      </c>
      <c r="D34" s="114">
        <v>776000</v>
      </c>
      <c r="E34" s="45"/>
      <c r="F34" s="115"/>
      <c r="G34" s="45"/>
      <c r="H34" s="114"/>
      <c r="I34" s="15"/>
      <c r="J34" s="15"/>
      <c r="K34" s="45"/>
      <c r="L34" s="15"/>
      <c r="M34" s="34"/>
      <c r="N34" s="33"/>
      <c r="O34" s="31">
        <v>1</v>
      </c>
      <c r="P34" s="35">
        <f>SUM(D34,F34,H34,J34,L34)</f>
        <v>776000</v>
      </c>
    </row>
    <row r="35" spans="1:16" s="1" customFormat="1" ht="19.5">
      <c r="A35" s="161"/>
      <c r="B35" s="39" t="s">
        <v>46</v>
      </c>
      <c r="C35" s="40">
        <f t="shared" ref="C35:N35" si="7">SUM(C33:C34)</f>
        <v>1</v>
      </c>
      <c r="D35" s="41">
        <f t="shared" si="7"/>
        <v>776000</v>
      </c>
      <c r="E35" s="40">
        <f t="shared" si="7"/>
        <v>0</v>
      </c>
      <c r="F35" s="41">
        <f t="shared" si="7"/>
        <v>0</v>
      </c>
      <c r="G35" s="40">
        <f t="shared" si="7"/>
        <v>0</v>
      </c>
      <c r="H35" s="41">
        <f t="shared" si="7"/>
        <v>0</v>
      </c>
      <c r="I35" s="40">
        <f t="shared" si="7"/>
        <v>0</v>
      </c>
      <c r="J35" s="41">
        <f t="shared" si="7"/>
        <v>0</v>
      </c>
      <c r="K35" s="40">
        <f t="shared" si="7"/>
        <v>0</v>
      </c>
      <c r="L35" s="41">
        <f t="shared" si="7"/>
        <v>0</v>
      </c>
      <c r="M35" s="40">
        <f t="shared" si="7"/>
        <v>0</v>
      </c>
      <c r="N35" s="41">
        <f t="shared" si="7"/>
        <v>0</v>
      </c>
      <c r="O35" s="40">
        <v>1</v>
      </c>
      <c r="P35" s="132">
        <f>SUM(P33:P34)</f>
        <v>776000</v>
      </c>
    </row>
    <row r="36" spans="1:16" s="1" customFormat="1" ht="20.25" thickBot="1">
      <c r="A36" s="162" t="s">
        <v>70</v>
      </c>
      <c r="B36" s="163"/>
      <c r="C36" s="46">
        <f t="shared" ref="C36:O36" si="8">SUM(C35,C32,C28,C24,C20,C16,C11)</f>
        <v>51</v>
      </c>
      <c r="D36" s="112">
        <f t="shared" si="8"/>
        <v>50288000</v>
      </c>
      <c r="E36" s="46">
        <f t="shared" si="8"/>
        <v>26</v>
      </c>
      <c r="F36" s="112">
        <f t="shared" si="8"/>
        <v>32326000</v>
      </c>
      <c r="G36" s="46">
        <f t="shared" si="8"/>
        <v>8</v>
      </c>
      <c r="H36" s="112">
        <f t="shared" si="8"/>
        <v>12612000</v>
      </c>
      <c r="I36" s="46">
        <f t="shared" si="8"/>
        <v>7</v>
      </c>
      <c r="J36" s="112">
        <f t="shared" si="8"/>
        <v>4931000</v>
      </c>
      <c r="K36" s="46">
        <f t="shared" si="8"/>
        <v>1</v>
      </c>
      <c r="L36" s="112">
        <f t="shared" si="8"/>
        <v>2300000</v>
      </c>
      <c r="M36" s="46">
        <f t="shared" si="8"/>
        <v>43</v>
      </c>
      <c r="N36" s="112">
        <f t="shared" si="8"/>
        <v>2361500</v>
      </c>
      <c r="O36" s="46">
        <f t="shared" si="8"/>
        <v>91</v>
      </c>
      <c r="P36" s="133">
        <f>SUM(P35,P32,P28,P24,P20,P16,P11)</f>
        <v>102457000</v>
      </c>
    </row>
    <row r="37" spans="1:16" ht="17.25" thickTop="1">
      <c r="K37" s="12"/>
      <c r="N37" s="12"/>
      <c r="O37" s="47"/>
      <c r="P37" s="48"/>
    </row>
    <row r="38" spans="1:16">
      <c r="K38" s="12"/>
      <c r="N38" s="12"/>
    </row>
    <row r="39" spans="1:16">
      <c r="K39" s="12"/>
      <c r="N39" s="12"/>
    </row>
    <row r="40" spans="1:16">
      <c r="K40" s="12"/>
      <c r="N40" s="12"/>
    </row>
    <row r="41" spans="1:16">
      <c r="K41" s="12"/>
      <c r="N41" s="12"/>
    </row>
  </sheetData>
  <mergeCells count="18">
    <mergeCell ref="A33:A35"/>
    <mergeCell ref="A36:B36"/>
    <mergeCell ref="A5:A11"/>
    <mergeCell ref="A12:A16"/>
    <mergeCell ref="A17:A20"/>
    <mergeCell ref="A21:A24"/>
    <mergeCell ref="A25:A28"/>
    <mergeCell ref="A29:A32"/>
    <mergeCell ref="M3:N3"/>
    <mergeCell ref="O3:P3"/>
    <mergeCell ref="A1:P1"/>
    <mergeCell ref="A3:A4"/>
    <mergeCell ref="B3:B4"/>
    <mergeCell ref="C3:D3"/>
    <mergeCell ref="E3:F3"/>
    <mergeCell ref="G3:H3"/>
    <mergeCell ref="I3:J3"/>
    <mergeCell ref="K3:L3"/>
  </mergeCells>
  <phoneticPr fontId="4" type="noConversion"/>
  <pageMargins left="0.51181102362204722" right="0.51181102362204722" top="0.55118110236220474" bottom="0.55118110236220474"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5FF75-E0C2-460E-9A52-6A6CCA601BA6}">
  <dimension ref="A1:H75"/>
  <sheetViews>
    <sheetView workbookViewId="0">
      <pane ySplit="3" topLeftCell="A4" activePane="bottomLeft" state="frozen"/>
      <selection activeCell="E1" sqref="E1"/>
      <selection pane="bottomLeft" sqref="A1:H1"/>
    </sheetView>
  </sheetViews>
  <sheetFormatPr defaultRowHeight="16.5"/>
  <cols>
    <col min="2" max="2" width="25.25" bestFit="1" customWidth="1"/>
    <col min="3" max="3" width="51.375" bestFit="1" customWidth="1"/>
    <col min="4" max="4" width="13.875" bestFit="1" customWidth="1"/>
    <col min="7" max="7" width="21.625" bestFit="1" customWidth="1"/>
    <col min="8" max="8" width="10.875" bestFit="1" customWidth="1"/>
  </cols>
  <sheetData>
    <row r="1" spans="1:8" s="58" customFormat="1" ht="19.5">
      <c r="A1" s="171" t="s">
        <v>638</v>
      </c>
      <c r="B1" s="171"/>
      <c r="C1" s="171"/>
      <c r="D1" s="171"/>
      <c r="E1" s="171"/>
      <c r="F1" s="171"/>
      <c r="G1" s="171"/>
      <c r="H1" s="171"/>
    </row>
    <row r="2" spans="1:8" s="73" customFormat="1" ht="15.75">
      <c r="A2" s="172" t="s">
        <v>0</v>
      </c>
      <c r="B2" s="172" t="s">
        <v>1</v>
      </c>
      <c r="C2" s="172" t="s">
        <v>2</v>
      </c>
      <c r="D2" s="172" t="s">
        <v>3</v>
      </c>
      <c r="E2" s="172" t="s">
        <v>4</v>
      </c>
      <c r="F2" s="172" t="s">
        <v>5</v>
      </c>
      <c r="G2" s="172" t="s">
        <v>6</v>
      </c>
      <c r="H2" s="172" t="s">
        <v>7</v>
      </c>
    </row>
    <row r="3" spans="1:8" s="73" customFormat="1" ht="15.75">
      <c r="A3" s="172"/>
      <c r="B3" s="172"/>
      <c r="C3" s="172"/>
      <c r="D3" s="172"/>
      <c r="E3" s="172"/>
      <c r="F3" s="172"/>
      <c r="G3" s="172"/>
      <c r="H3" s="172"/>
    </row>
    <row r="4" spans="1:8" s="3" customFormat="1" ht="33">
      <c r="A4" s="4">
        <v>1</v>
      </c>
      <c r="B4" s="4" t="s">
        <v>280</v>
      </c>
      <c r="C4" s="66" t="s">
        <v>279</v>
      </c>
      <c r="D4" s="65" t="s">
        <v>124</v>
      </c>
      <c r="E4" s="65" t="s">
        <v>125</v>
      </c>
      <c r="F4" s="65" t="s">
        <v>126</v>
      </c>
      <c r="G4" s="4" t="s">
        <v>80</v>
      </c>
      <c r="H4" s="87">
        <v>1299000</v>
      </c>
    </row>
    <row r="5" spans="1:8" s="3" customFormat="1" ht="33">
      <c r="A5" s="4">
        <v>2</v>
      </c>
      <c r="B5" s="4" t="s">
        <v>255</v>
      </c>
      <c r="C5" s="65" t="s">
        <v>254</v>
      </c>
      <c r="D5" s="65" t="s">
        <v>124</v>
      </c>
      <c r="E5" s="65" t="s">
        <v>317</v>
      </c>
      <c r="F5" s="65" t="s">
        <v>135</v>
      </c>
      <c r="G5" s="4" t="s">
        <v>80</v>
      </c>
      <c r="H5" s="69">
        <v>1705000</v>
      </c>
    </row>
    <row r="6" spans="1:8" s="3" customFormat="1">
      <c r="A6" s="165" t="s">
        <v>81</v>
      </c>
      <c r="B6" s="166"/>
      <c r="C6" s="166"/>
      <c r="D6" s="166"/>
      <c r="E6" s="166"/>
      <c r="F6" s="166"/>
      <c r="G6" s="167"/>
      <c r="H6" s="91">
        <f>SUM(H4:H5)</f>
        <v>3004000</v>
      </c>
    </row>
    <row r="7" spans="1:8" s="3" customFormat="1" ht="32.25" customHeight="1">
      <c r="A7" s="4">
        <v>3</v>
      </c>
      <c r="B7" s="4" t="s">
        <v>257</v>
      </c>
      <c r="C7" s="65" t="s">
        <v>256</v>
      </c>
      <c r="D7" s="65" t="s">
        <v>194</v>
      </c>
      <c r="E7" s="65" t="s">
        <v>142</v>
      </c>
      <c r="F7" s="65" t="s">
        <v>98</v>
      </c>
      <c r="G7" s="4" t="s">
        <v>80</v>
      </c>
      <c r="H7" s="87">
        <v>1195000</v>
      </c>
    </row>
    <row r="8" spans="1:8" s="3" customFormat="1" ht="33">
      <c r="A8" s="4">
        <v>4</v>
      </c>
      <c r="B8" s="4" t="s">
        <v>296</v>
      </c>
      <c r="C8" s="65" t="s">
        <v>195</v>
      </c>
      <c r="D8" s="65" t="s">
        <v>194</v>
      </c>
      <c r="E8" s="65" t="s">
        <v>181</v>
      </c>
      <c r="F8" s="65" t="s">
        <v>27</v>
      </c>
      <c r="G8" s="4" t="s">
        <v>80</v>
      </c>
      <c r="H8" s="87">
        <v>1000000</v>
      </c>
    </row>
    <row r="9" spans="1:8" s="3" customFormat="1" ht="25.5" customHeight="1">
      <c r="A9" s="4">
        <v>5</v>
      </c>
      <c r="B9" s="4" t="s">
        <v>259</v>
      </c>
      <c r="C9" s="65" t="s">
        <v>258</v>
      </c>
      <c r="D9" s="65" t="s">
        <v>194</v>
      </c>
      <c r="E9" s="65" t="s">
        <v>145</v>
      </c>
      <c r="F9" s="65" t="s">
        <v>98</v>
      </c>
      <c r="G9" s="4" t="s">
        <v>80</v>
      </c>
      <c r="H9" s="87">
        <v>1200000</v>
      </c>
    </row>
    <row r="10" spans="1:8" s="3" customFormat="1">
      <c r="A10" s="165" t="s">
        <v>81</v>
      </c>
      <c r="B10" s="166"/>
      <c r="C10" s="166"/>
      <c r="D10" s="166"/>
      <c r="E10" s="166"/>
      <c r="F10" s="166"/>
      <c r="G10" s="167"/>
      <c r="H10" s="91">
        <f>SUM(H7:H9)</f>
        <v>3395000</v>
      </c>
    </row>
    <row r="11" spans="1:8" s="3" customFormat="1" ht="33">
      <c r="A11" s="4">
        <v>6</v>
      </c>
      <c r="B11" s="4" t="s">
        <v>297</v>
      </c>
      <c r="C11" s="70" t="s">
        <v>231</v>
      </c>
      <c r="D11" s="70" t="s">
        <v>230</v>
      </c>
      <c r="E11" s="70" t="s">
        <v>328</v>
      </c>
      <c r="F11" s="70" t="s">
        <v>27</v>
      </c>
      <c r="G11" s="4" t="s">
        <v>80</v>
      </c>
      <c r="H11" s="72">
        <v>1450000</v>
      </c>
    </row>
    <row r="12" spans="1:8" s="3" customFormat="1">
      <c r="A12" s="165" t="s">
        <v>81</v>
      </c>
      <c r="B12" s="166"/>
      <c r="C12" s="166"/>
      <c r="D12" s="166"/>
      <c r="E12" s="166"/>
      <c r="F12" s="166"/>
      <c r="G12" s="167"/>
      <c r="H12" s="91">
        <f>SUM(H11)</f>
        <v>1450000</v>
      </c>
    </row>
    <row r="13" spans="1:8" s="3" customFormat="1" ht="33">
      <c r="A13" s="4">
        <v>7</v>
      </c>
      <c r="B13" s="4" t="s">
        <v>283</v>
      </c>
      <c r="C13" s="65" t="s">
        <v>290</v>
      </c>
      <c r="D13" s="65" t="s">
        <v>21</v>
      </c>
      <c r="E13" s="65" t="s">
        <v>164</v>
      </c>
      <c r="F13" s="65" t="s">
        <v>98</v>
      </c>
      <c r="G13" s="4" t="s">
        <v>253</v>
      </c>
      <c r="H13" s="69">
        <v>1401000</v>
      </c>
    </row>
    <row r="14" spans="1:8" s="3" customFormat="1" ht="33">
      <c r="A14" s="4">
        <v>8</v>
      </c>
      <c r="B14" s="4" t="s">
        <v>335</v>
      </c>
      <c r="C14" s="65" t="s">
        <v>295</v>
      </c>
      <c r="D14" s="65" t="s">
        <v>21</v>
      </c>
      <c r="E14" s="65" t="s">
        <v>544</v>
      </c>
      <c r="F14" s="65" t="s">
        <v>135</v>
      </c>
      <c r="G14" s="4" t="s">
        <v>286</v>
      </c>
      <c r="H14" s="69">
        <v>1178000</v>
      </c>
    </row>
    <row r="15" spans="1:8" s="3" customFormat="1" ht="49.5">
      <c r="A15" s="4">
        <v>9</v>
      </c>
      <c r="B15" s="4" t="s">
        <v>331</v>
      </c>
      <c r="C15" s="65" t="s">
        <v>291</v>
      </c>
      <c r="D15" s="65" t="s">
        <v>21</v>
      </c>
      <c r="E15" s="65" t="s">
        <v>545</v>
      </c>
      <c r="F15" s="65" t="s">
        <v>196</v>
      </c>
      <c r="G15" s="4" t="s">
        <v>253</v>
      </c>
      <c r="H15" s="69">
        <v>1128000</v>
      </c>
    </row>
    <row r="16" spans="1:8" s="3" customFormat="1">
      <c r="A16" s="165" t="s">
        <v>81</v>
      </c>
      <c r="B16" s="166"/>
      <c r="C16" s="166"/>
      <c r="D16" s="166"/>
      <c r="E16" s="166"/>
      <c r="F16" s="166"/>
      <c r="G16" s="167"/>
      <c r="H16" s="91">
        <f>SUM(H13:H15)</f>
        <v>3707000</v>
      </c>
    </row>
    <row r="17" spans="1:8" s="3" customFormat="1" ht="33">
      <c r="A17" s="4">
        <v>10</v>
      </c>
      <c r="B17" s="4" t="s">
        <v>281</v>
      </c>
      <c r="C17" s="65" t="s">
        <v>288</v>
      </c>
      <c r="D17" s="65" t="s">
        <v>197</v>
      </c>
      <c r="E17" s="65" t="s">
        <v>546</v>
      </c>
      <c r="F17" s="65" t="s">
        <v>98</v>
      </c>
      <c r="G17" s="4" t="s">
        <v>253</v>
      </c>
      <c r="H17" s="69">
        <v>1560000</v>
      </c>
    </row>
    <row r="18" spans="1:8" s="3" customFormat="1" ht="33">
      <c r="A18" s="4">
        <v>11</v>
      </c>
      <c r="B18" s="4" t="s">
        <v>333</v>
      </c>
      <c r="C18" s="89" t="s">
        <v>287</v>
      </c>
      <c r="D18" s="89" t="s">
        <v>197</v>
      </c>
      <c r="E18" s="89" t="s">
        <v>547</v>
      </c>
      <c r="F18" s="65" t="s">
        <v>98</v>
      </c>
      <c r="G18" s="73" t="s">
        <v>253</v>
      </c>
      <c r="H18" s="90">
        <v>1280000</v>
      </c>
    </row>
    <row r="19" spans="1:8" s="3" customFormat="1">
      <c r="A19" s="165" t="s">
        <v>81</v>
      </c>
      <c r="B19" s="166"/>
      <c r="C19" s="166"/>
      <c r="D19" s="166"/>
      <c r="E19" s="166"/>
      <c r="F19" s="166"/>
      <c r="G19" s="167"/>
      <c r="H19" s="91">
        <f>SUM(H17:H18)</f>
        <v>2840000</v>
      </c>
    </row>
    <row r="20" spans="1:8" s="3" customFormat="1" ht="49.5">
      <c r="A20" s="4">
        <v>12</v>
      </c>
      <c r="B20" s="4" t="s">
        <v>304</v>
      </c>
      <c r="C20" s="65" t="s">
        <v>232</v>
      </c>
      <c r="D20" s="70" t="s">
        <v>78</v>
      </c>
      <c r="E20" s="70" t="s">
        <v>548</v>
      </c>
      <c r="F20" s="70" t="s">
        <v>27</v>
      </c>
      <c r="G20" s="4" t="s">
        <v>80</v>
      </c>
      <c r="H20" s="72">
        <v>1143000</v>
      </c>
    </row>
    <row r="21" spans="1:8" s="3" customFormat="1" ht="33">
      <c r="A21" s="4">
        <v>13</v>
      </c>
      <c r="B21" s="4" t="s">
        <v>308</v>
      </c>
      <c r="C21" s="65" t="s">
        <v>316</v>
      </c>
      <c r="D21" s="65" t="s">
        <v>78</v>
      </c>
      <c r="E21" s="65" t="s">
        <v>549</v>
      </c>
      <c r="F21" s="65" t="s">
        <v>135</v>
      </c>
      <c r="G21" s="4" t="s">
        <v>80</v>
      </c>
      <c r="H21" s="71">
        <v>950000</v>
      </c>
    </row>
    <row r="22" spans="1:8" s="3" customFormat="1" ht="33">
      <c r="A22" s="4">
        <v>14</v>
      </c>
      <c r="B22" s="4" t="s">
        <v>282</v>
      </c>
      <c r="C22" s="65" t="s">
        <v>289</v>
      </c>
      <c r="D22" s="65" t="s">
        <v>78</v>
      </c>
      <c r="E22" s="65" t="s">
        <v>550</v>
      </c>
      <c r="F22" s="65" t="s">
        <v>135</v>
      </c>
      <c r="G22" s="4" t="s">
        <v>286</v>
      </c>
      <c r="H22" s="69">
        <v>1300000</v>
      </c>
    </row>
    <row r="23" spans="1:8" s="3" customFormat="1" ht="33">
      <c r="A23" s="4">
        <v>15</v>
      </c>
      <c r="B23" s="4" t="s">
        <v>301</v>
      </c>
      <c r="C23" s="65" t="s">
        <v>233</v>
      </c>
      <c r="D23" s="70" t="s">
        <v>78</v>
      </c>
      <c r="E23" s="70" t="s">
        <v>551</v>
      </c>
      <c r="F23" s="70" t="s">
        <v>27</v>
      </c>
      <c r="G23" s="4" t="s">
        <v>80</v>
      </c>
      <c r="H23" s="72">
        <v>980000</v>
      </c>
    </row>
    <row r="24" spans="1:8" s="3" customFormat="1" ht="33.75" customHeight="1">
      <c r="A24" s="4">
        <v>16</v>
      </c>
      <c r="B24" s="4" t="s">
        <v>309</v>
      </c>
      <c r="C24" s="65" t="s">
        <v>234</v>
      </c>
      <c r="D24" s="70" t="s">
        <v>78</v>
      </c>
      <c r="E24" s="70" t="s">
        <v>552</v>
      </c>
      <c r="F24" s="70" t="s">
        <v>27</v>
      </c>
      <c r="G24" s="4" t="s">
        <v>80</v>
      </c>
      <c r="H24" s="72">
        <v>850000</v>
      </c>
    </row>
    <row r="25" spans="1:8" s="95" customFormat="1" ht="72.75" customHeight="1">
      <c r="A25" s="137">
        <v>17</v>
      </c>
      <c r="B25" s="75" t="s">
        <v>602</v>
      </c>
      <c r="C25" s="96" t="s">
        <v>543</v>
      </c>
      <c r="D25" s="94" t="s">
        <v>78</v>
      </c>
      <c r="E25" s="135" t="s">
        <v>603</v>
      </c>
      <c r="F25" s="135" t="s">
        <v>27</v>
      </c>
      <c r="G25" s="75" t="s">
        <v>542</v>
      </c>
      <c r="H25" s="136">
        <v>650000</v>
      </c>
    </row>
    <row r="26" spans="1:8" s="3" customFormat="1" ht="15.75" customHeight="1">
      <c r="A26" s="165" t="s">
        <v>81</v>
      </c>
      <c r="B26" s="166"/>
      <c r="C26" s="166"/>
      <c r="D26" s="166"/>
      <c r="E26" s="166"/>
      <c r="F26" s="166"/>
      <c r="G26" s="167"/>
      <c r="H26" s="91">
        <f>SUM(H20:H25)</f>
        <v>5873000</v>
      </c>
    </row>
    <row r="27" spans="1:8" s="3" customFormat="1" ht="28.5" customHeight="1">
      <c r="A27" s="4">
        <v>18</v>
      </c>
      <c r="B27" s="4" t="s">
        <v>336</v>
      </c>
      <c r="C27" s="65" t="s">
        <v>199</v>
      </c>
      <c r="D27" s="65" t="s">
        <v>198</v>
      </c>
      <c r="E27" s="65" t="s">
        <v>553</v>
      </c>
      <c r="F27" s="65" t="s">
        <v>27</v>
      </c>
      <c r="G27" s="4" t="s">
        <v>80</v>
      </c>
      <c r="H27" s="71">
        <v>1010000</v>
      </c>
    </row>
    <row r="28" spans="1:8" s="3" customFormat="1" ht="28.5" customHeight="1">
      <c r="A28" s="4">
        <v>19</v>
      </c>
      <c r="B28" s="4" t="s">
        <v>302</v>
      </c>
      <c r="C28" s="65" t="s">
        <v>200</v>
      </c>
      <c r="D28" s="65" t="s">
        <v>198</v>
      </c>
      <c r="E28" s="65" t="s">
        <v>554</v>
      </c>
      <c r="F28" s="65" t="s">
        <v>98</v>
      </c>
      <c r="G28" s="4" t="s">
        <v>80</v>
      </c>
      <c r="H28" s="71">
        <v>915000</v>
      </c>
    </row>
    <row r="29" spans="1:8" s="3" customFormat="1" ht="28.5" customHeight="1">
      <c r="A29" s="4">
        <v>20</v>
      </c>
      <c r="B29" s="4" t="s">
        <v>300</v>
      </c>
      <c r="C29" s="65" t="s">
        <v>201</v>
      </c>
      <c r="D29" s="65" t="s">
        <v>198</v>
      </c>
      <c r="E29" s="65" t="s">
        <v>555</v>
      </c>
      <c r="F29" s="65" t="s">
        <v>98</v>
      </c>
      <c r="G29" s="4" t="s">
        <v>80</v>
      </c>
      <c r="H29" s="71">
        <v>1241000</v>
      </c>
    </row>
    <row r="30" spans="1:8" s="3" customFormat="1">
      <c r="A30" s="165" t="s">
        <v>81</v>
      </c>
      <c r="B30" s="166"/>
      <c r="C30" s="166"/>
      <c r="D30" s="166"/>
      <c r="E30" s="166"/>
      <c r="F30" s="166"/>
      <c r="G30" s="167"/>
      <c r="H30" s="91">
        <f>SUM(H27:H29)</f>
        <v>3166000</v>
      </c>
    </row>
    <row r="31" spans="1:8" s="3" customFormat="1" ht="33">
      <c r="A31" s="4">
        <v>21</v>
      </c>
      <c r="B31" s="4" t="s">
        <v>332</v>
      </c>
      <c r="C31" s="70" t="s">
        <v>235</v>
      </c>
      <c r="D31" s="70" t="s">
        <v>75</v>
      </c>
      <c r="E31" s="70" t="s">
        <v>556</v>
      </c>
      <c r="F31" s="70" t="s">
        <v>27</v>
      </c>
      <c r="G31" s="4" t="s">
        <v>80</v>
      </c>
      <c r="H31" s="72">
        <v>770000</v>
      </c>
    </row>
    <row r="32" spans="1:8" s="3" customFormat="1" ht="27.75" customHeight="1">
      <c r="A32" s="4">
        <v>22</v>
      </c>
      <c r="B32" s="4" t="s">
        <v>306</v>
      </c>
      <c r="C32" s="65" t="s">
        <v>202</v>
      </c>
      <c r="D32" s="65" t="s">
        <v>75</v>
      </c>
      <c r="E32" s="65" t="s">
        <v>557</v>
      </c>
      <c r="F32" s="65" t="s">
        <v>98</v>
      </c>
      <c r="G32" s="4" t="s">
        <v>80</v>
      </c>
      <c r="H32" s="71">
        <v>1111000</v>
      </c>
    </row>
    <row r="33" spans="1:8" s="3" customFormat="1" ht="27.75" customHeight="1">
      <c r="A33" s="4">
        <v>23</v>
      </c>
      <c r="B33" s="4" t="s">
        <v>307</v>
      </c>
      <c r="C33" s="65" t="s">
        <v>204</v>
      </c>
      <c r="D33" s="65" t="s">
        <v>75</v>
      </c>
      <c r="E33" s="65" t="s">
        <v>558</v>
      </c>
      <c r="F33" s="65" t="s">
        <v>98</v>
      </c>
      <c r="G33" s="4" t="s">
        <v>80</v>
      </c>
      <c r="H33" s="71">
        <v>908000</v>
      </c>
    </row>
    <row r="34" spans="1:8" s="3" customFormat="1" ht="27.75" customHeight="1">
      <c r="A34" s="4">
        <v>24</v>
      </c>
      <c r="B34" s="4" t="s">
        <v>261</v>
      </c>
      <c r="C34" s="70" t="s">
        <v>260</v>
      </c>
      <c r="D34" s="70" t="s">
        <v>75</v>
      </c>
      <c r="E34" s="70" t="s">
        <v>236</v>
      </c>
      <c r="F34" s="70" t="s">
        <v>27</v>
      </c>
      <c r="G34" s="4" t="s">
        <v>80</v>
      </c>
      <c r="H34" s="88">
        <v>1010000</v>
      </c>
    </row>
    <row r="35" spans="1:8" s="95" customFormat="1" ht="66.75" customHeight="1">
      <c r="A35" s="75">
        <v>25</v>
      </c>
      <c r="B35" s="75" t="s">
        <v>538</v>
      </c>
      <c r="C35" s="94" t="s">
        <v>540</v>
      </c>
      <c r="D35" s="94" t="s">
        <v>539</v>
      </c>
      <c r="E35" s="135" t="s">
        <v>604</v>
      </c>
      <c r="F35" s="94" t="s">
        <v>27</v>
      </c>
      <c r="G35" s="75" t="s">
        <v>541</v>
      </c>
      <c r="H35" s="136">
        <v>1150000</v>
      </c>
    </row>
    <row r="36" spans="1:8" s="3" customFormat="1">
      <c r="A36" s="165" t="s">
        <v>81</v>
      </c>
      <c r="B36" s="166"/>
      <c r="C36" s="166"/>
      <c r="D36" s="166"/>
      <c r="E36" s="166"/>
      <c r="F36" s="166"/>
      <c r="G36" s="167"/>
      <c r="H36" s="91">
        <f>SUM(H31:H35)</f>
        <v>4949000</v>
      </c>
    </row>
    <row r="37" spans="1:8" s="3" customFormat="1" ht="27.75" customHeight="1">
      <c r="A37" s="4">
        <v>26</v>
      </c>
      <c r="B37" s="4" t="s">
        <v>267</v>
      </c>
      <c r="C37" s="65" t="s">
        <v>266</v>
      </c>
      <c r="D37" s="65" t="s">
        <v>206</v>
      </c>
      <c r="E37" s="65" t="s">
        <v>205</v>
      </c>
      <c r="F37" s="65" t="s">
        <v>98</v>
      </c>
      <c r="G37" s="4" t="s">
        <v>80</v>
      </c>
      <c r="H37" s="87">
        <v>1193000</v>
      </c>
    </row>
    <row r="38" spans="1:8" s="3" customFormat="1" ht="27.75" customHeight="1">
      <c r="A38" s="4">
        <v>27</v>
      </c>
      <c r="B38" s="4" t="s">
        <v>265</v>
      </c>
      <c r="C38" s="65" t="s">
        <v>264</v>
      </c>
      <c r="D38" s="65" t="s">
        <v>206</v>
      </c>
      <c r="E38" s="65" t="s">
        <v>207</v>
      </c>
      <c r="F38" s="65" t="s">
        <v>135</v>
      </c>
      <c r="G38" s="4" t="s">
        <v>80</v>
      </c>
      <c r="H38" s="87">
        <v>960000</v>
      </c>
    </row>
    <row r="39" spans="1:8" s="3" customFormat="1" ht="27.75" customHeight="1">
      <c r="A39" s="4">
        <v>28</v>
      </c>
      <c r="B39" s="4" t="s">
        <v>251</v>
      </c>
      <c r="C39" s="65" t="s">
        <v>252</v>
      </c>
      <c r="D39" s="65" t="s">
        <v>206</v>
      </c>
      <c r="E39" s="65" t="s">
        <v>208</v>
      </c>
      <c r="F39" s="65" t="s">
        <v>98</v>
      </c>
      <c r="G39" s="4" t="s">
        <v>253</v>
      </c>
      <c r="H39" s="69">
        <v>1434000</v>
      </c>
    </row>
    <row r="40" spans="1:8" s="3" customFormat="1" ht="27.75" customHeight="1">
      <c r="A40" s="4">
        <v>29</v>
      </c>
      <c r="B40" s="4" t="s">
        <v>263</v>
      </c>
      <c r="C40" s="70" t="s">
        <v>262</v>
      </c>
      <c r="D40" s="70" t="s">
        <v>206</v>
      </c>
      <c r="E40" s="70" t="s">
        <v>237</v>
      </c>
      <c r="F40" s="70" t="s">
        <v>27</v>
      </c>
      <c r="G40" s="4" t="s">
        <v>80</v>
      </c>
      <c r="H40" s="88">
        <v>1140000</v>
      </c>
    </row>
    <row r="41" spans="1:8" s="3" customFormat="1">
      <c r="A41" s="165" t="s">
        <v>81</v>
      </c>
      <c r="B41" s="166"/>
      <c r="C41" s="166"/>
      <c r="D41" s="166"/>
      <c r="E41" s="166"/>
      <c r="F41" s="166"/>
      <c r="G41" s="167"/>
      <c r="H41" s="91">
        <f>SUM(H37:H40)</f>
        <v>4727000</v>
      </c>
    </row>
    <row r="42" spans="1:8" s="3" customFormat="1" ht="27.75" customHeight="1">
      <c r="A42" s="4">
        <v>30</v>
      </c>
      <c r="B42" s="4" t="s">
        <v>303</v>
      </c>
      <c r="C42" s="65" t="s">
        <v>209</v>
      </c>
      <c r="D42" s="65" t="s">
        <v>28</v>
      </c>
      <c r="E42" s="65" t="s">
        <v>559</v>
      </c>
      <c r="F42" s="65" t="s">
        <v>98</v>
      </c>
      <c r="G42" s="4" t="s">
        <v>80</v>
      </c>
      <c r="H42" s="87">
        <v>759000</v>
      </c>
    </row>
    <row r="43" spans="1:8" s="3" customFormat="1" ht="27.75" customHeight="1">
      <c r="A43" s="4">
        <v>31</v>
      </c>
      <c r="B43" s="4" t="s">
        <v>334</v>
      </c>
      <c r="C43" s="70" t="s">
        <v>292</v>
      </c>
      <c r="D43" s="70" t="s">
        <v>28</v>
      </c>
      <c r="E43" s="70" t="s">
        <v>560</v>
      </c>
      <c r="F43" s="70" t="s">
        <v>27</v>
      </c>
      <c r="G43" s="4" t="s">
        <v>253</v>
      </c>
      <c r="H43" s="69">
        <v>989000</v>
      </c>
    </row>
    <row r="44" spans="1:8" s="3" customFormat="1" ht="51.75" customHeight="1">
      <c r="A44" s="4">
        <v>32</v>
      </c>
      <c r="B44" s="4" t="s">
        <v>498</v>
      </c>
      <c r="C44" s="65" t="s">
        <v>499</v>
      </c>
      <c r="D44" s="20" t="s">
        <v>28</v>
      </c>
      <c r="E44" s="144" t="s">
        <v>514</v>
      </c>
      <c r="F44" s="20" t="s">
        <v>27</v>
      </c>
      <c r="G44" s="20" t="s">
        <v>319</v>
      </c>
      <c r="H44" s="21">
        <v>468000</v>
      </c>
    </row>
    <row r="45" spans="1:8" s="3" customFormat="1">
      <c r="A45" s="165" t="s">
        <v>81</v>
      </c>
      <c r="B45" s="166"/>
      <c r="C45" s="166"/>
      <c r="D45" s="166"/>
      <c r="E45" s="166"/>
      <c r="F45" s="166"/>
      <c r="G45" s="167"/>
      <c r="H45" s="91">
        <f>SUM(H42:H44)</f>
        <v>2216000</v>
      </c>
    </row>
    <row r="46" spans="1:8" s="3" customFormat="1" ht="27.75" customHeight="1">
      <c r="A46" s="4">
        <v>33</v>
      </c>
      <c r="B46" s="4" t="s">
        <v>269</v>
      </c>
      <c r="C46" s="65" t="s">
        <v>268</v>
      </c>
      <c r="D46" s="65" t="s">
        <v>210</v>
      </c>
      <c r="E46" s="65" t="s">
        <v>561</v>
      </c>
      <c r="F46" s="65" t="s">
        <v>98</v>
      </c>
      <c r="G46" s="4" t="s">
        <v>80</v>
      </c>
      <c r="H46" s="87">
        <v>650000</v>
      </c>
    </row>
    <row r="47" spans="1:8" s="3" customFormat="1" ht="27.75" customHeight="1">
      <c r="A47" s="4">
        <v>34</v>
      </c>
      <c r="B47" s="4" t="s">
        <v>285</v>
      </c>
      <c r="C47" s="70" t="s">
        <v>294</v>
      </c>
      <c r="D47" s="70" t="s">
        <v>210</v>
      </c>
      <c r="E47" s="70" t="s">
        <v>562</v>
      </c>
      <c r="F47" s="70" t="s">
        <v>27</v>
      </c>
      <c r="G47" s="4" t="s">
        <v>253</v>
      </c>
      <c r="H47" s="69">
        <v>900000</v>
      </c>
    </row>
    <row r="48" spans="1:8" s="3" customFormat="1" ht="27.75" customHeight="1">
      <c r="A48" s="4">
        <v>35</v>
      </c>
      <c r="B48" s="4" t="s">
        <v>271</v>
      </c>
      <c r="C48" s="65" t="s">
        <v>270</v>
      </c>
      <c r="D48" s="65" t="s">
        <v>210</v>
      </c>
      <c r="E48" s="65" t="s">
        <v>185</v>
      </c>
      <c r="F48" s="65" t="s">
        <v>135</v>
      </c>
      <c r="G48" s="4" t="s">
        <v>80</v>
      </c>
      <c r="H48" s="87">
        <v>552000</v>
      </c>
    </row>
    <row r="49" spans="1:8" s="3" customFormat="1" ht="27.75" customHeight="1">
      <c r="A49" s="4">
        <v>36</v>
      </c>
      <c r="B49" s="4" t="s">
        <v>284</v>
      </c>
      <c r="C49" s="65" t="s">
        <v>293</v>
      </c>
      <c r="D49" s="65" t="s">
        <v>210</v>
      </c>
      <c r="E49" s="65" t="s">
        <v>211</v>
      </c>
      <c r="F49" s="65" t="s">
        <v>98</v>
      </c>
      <c r="G49" s="4" t="s">
        <v>253</v>
      </c>
      <c r="H49" s="69">
        <v>1242000</v>
      </c>
    </row>
    <row r="50" spans="1:8" s="3" customFormat="1" ht="82.5">
      <c r="A50" s="4">
        <v>37</v>
      </c>
      <c r="B50" s="4" t="s">
        <v>274</v>
      </c>
      <c r="C50" s="65" t="s">
        <v>273</v>
      </c>
      <c r="D50" s="65" t="s">
        <v>210</v>
      </c>
      <c r="E50" s="65" t="s">
        <v>152</v>
      </c>
      <c r="F50" s="65" t="s">
        <v>153</v>
      </c>
      <c r="G50" s="4" t="s">
        <v>80</v>
      </c>
      <c r="H50" s="87">
        <v>750000</v>
      </c>
    </row>
    <row r="51" spans="1:8" s="3" customFormat="1" ht="49.5">
      <c r="A51" s="4">
        <v>38</v>
      </c>
      <c r="B51" s="4" t="s">
        <v>314</v>
      </c>
      <c r="C51" s="65" t="s">
        <v>212</v>
      </c>
      <c r="D51" s="65" t="s">
        <v>210</v>
      </c>
      <c r="E51" s="65" t="s">
        <v>563</v>
      </c>
      <c r="F51" s="65" t="s">
        <v>27</v>
      </c>
      <c r="G51" s="4" t="s">
        <v>80</v>
      </c>
      <c r="H51" s="71">
        <v>829000</v>
      </c>
    </row>
    <row r="52" spans="1:8" s="3" customFormat="1">
      <c r="A52" s="165" t="s">
        <v>81</v>
      </c>
      <c r="B52" s="166"/>
      <c r="C52" s="166"/>
      <c r="D52" s="166"/>
      <c r="E52" s="166"/>
      <c r="F52" s="166"/>
      <c r="G52" s="167"/>
      <c r="H52" s="91">
        <f>SUM(H46:H51)</f>
        <v>4923000</v>
      </c>
    </row>
    <row r="53" spans="1:8" s="3" customFormat="1" ht="30" customHeight="1">
      <c r="A53" s="4">
        <v>39</v>
      </c>
      <c r="B53" s="4" t="s">
        <v>313</v>
      </c>
      <c r="C53" s="65" t="s">
        <v>214</v>
      </c>
      <c r="D53" s="65" t="s">
        <v>213</v>
      </c>
      <c r="E53" s="65" t="s">
        <v>564</v>
      </c>
      <c r="F53" s="65" t="s">
        <v>27</v>
      </c>
      <c r="G53" s="4" t="s">
        <v>80</v>
      </c>
      <c r="H53" s="71">
        <v>630000</v>
      </c>
    </row>
    <row r="54" spans="1:8" s="3" customFormat="1">
      <c r="A54" s="165" t="s">
        <v>81</v>
      </c>
      <c r="B54" s="166"/>
      <c r="C54" s="166"/>
      <c r="D54" s="166"/>
      <c r="E54" s="166"/>
      <c r="F54" s="166"/>
      <c r="G54" s="167"/>
      <c r="H54" s="91">
        <f>SUM(H53)</f>
        <v>630000</v>
      </c>
    </row>
    <row r="55" spans="1:8" s="3" customFormat="1" ht="30" customHeight="1">
      <c r="A55" s="4">
        <v>40</v>
      </c>
      <c r="B55" s="4" t="s">
        <v>312</v>
      </c>
      <c r="C55" s="65" t="s">
        <v>216</v>
      </c>
      <c r="D55" s="65" t="s">
        <v>215</v>
      </c>
      <c r="E55" s="65" t="s">
        <v>565</v>
      </c>
      <c r="F55" s="65" t="s">
        <v>98</v>
      </c>
      <c r="G55" s="4" t="s">
        <v>80</v>
      </c>
      <c r="H55" s="71">
        <v>900000</v>
      </c>
    </row>
    <row r="56" spans="1:8" s="3" customFormat="1">
      <c r="A56" s="4">
        <v>41</v>
      </c>
      <c r="B56" s="4" t="s">
        <v>320</v>
      </c>
      <c r="C56" s="20" t="s">
        <v>318</v>
      </c>
      <c r="D56" s="20" t="s">
        <v>215</v>
      </c>
      <c r="E56" s="144" t="s">
        <v>321</v>
      </c>
      <c r="F56" s="65" t="s">
        <v>98</v>
      </c>
      <c r="G56" s="20" t="s">
        <v>319</v>
      </c>
      <c r="H56" s="21">
        <v>919000</v>
      </c>
    </row>
    <row r="57" spans="1:8" s="3" customFormat="1" ht="27.75" customHeight="1">
      <c r="A57" s="4">
        <v>42</v>
      </c>
      <c r="B57" s="4" t="s">
        <v>315</v>
      </c>
      <c r="C57" s="65" t="s">
        <v>218</v>
      </c>
      <c r="D57" s="65" t="s">
        <v>215</v>
      </c>
      <c r="E57" s="65" t="s">
        <v>217</v>
      </c>
      <c r="F57" s="65" t="s">
        <v>27</v>
      </c>
      <c r="G57" s="4" t="s">
        <v>80</v>
      </c>
      <c r="H57" s="71">
        <v>580000</v>
      </c>
    </row>
    <row r="58" spans="1:8" s="3" customFormat="1">
      <c r="A58" s="165" t="s">
        <v>81</v>
      </c>
      <c r="B58" s="166"/>
      <c r="C58" s="166"/>
      <c r="D58" s="166"/>
      <c r="E58" s="166"/>
      <c r="F58" s="166"/>
      <c r="G58" s="167"/>
      <c r="H58" s="91">
        <f>SUM(H55:H57)</f>
        <v>2399000</v>
      </c>
    </row>
    <row r="59" spans="1:8" s="3" customFormat="1" ht="33">
      <c r="A59" s="4">
        <v>43</v>
      </c>
      <c r="B59" s="4" t="s">
        <v>272</v>
      </c>
      <c r="C59" s="65" t="s">
        <v>221</v>
      </c>
      <c r="D59" s="65" t="s">
        <v>220</v>
      </c>
      <c r="E59" s="65" t="s">
        <v>219</v>
      </c>
      <c r="F59" s="65" t="s">
        <v>98</v>
      </c>
      <c r="G59" s="4" t="s">
        <v>80</v>
      </c>
      <c r="H59" s="87">
        <v>759000</v>
      </c>
    </row>
    <row r="60" spans="1:8" s="3" customFormat="1">
      <c r="A60" s="165" t="s">
        <v>81</v>
      </c>
      <c r="B60" s="166"/>
      <c r="C60" s="166"/>
      <c r="D60" s="166"/>
      <c r="E60" s="166"/>
      <c r="F60" s="166"/>
      <c r="G60" s="167"/>
      <c r="H60" s="91">
        <f>SUM(H59)</f>
        <v>759000</v>
      </c>
    </row>
    <row r="61" spans="1:8" s="3" customFormat="1" ht="33">
      <c r="A61" s="4">
        <v>44</v>
      </c>
      <c r="B61" s="4" t="s">
        <v>299</v>
      </c>
      <c r="C61" s="70" t="s">
        <v>240</v>
      </c>
      <c r="D61" s="70" t="s">
        <v>239</v>
      </c>
      <c r="E61" s="70" t="s">
        <v>238</v>
      </c>
      <c r="F61" s="70" t="s">
        <v>27</v>
      </c>
      <c r="G61" s="4" t="s">
        <v>80</v>
      </c>
      <c r="H61" s="72">
        <v>900000</v>
      </c>
    </row>
    <row r="62" spans="1:8" s="3" customFormat="1" ht="30" customHeight="1">
      <c r="A62" s="4">
        <v>45</v>
      </c>
      <c r="B62" s="4" t="s">
        <v>298</v>
      </c>
      <c r="C62" s="65" t="s">
        <v>224</v>
      </c>
      <c r="D62" s="65" t="s">
        <v>223</v>
      </c>
      <c r="E62" s="65" t="s">
        <v>222</v>
      </c>
      <c r="F62" s="65" t="s">
        <v>98</v>
      </c>
      <c r="G62" s="4" t="s">
        <v>80</v>
      </c>
      <c r="H62" s="71">
        <v>920000</v>
      </c>
    </row>
    <row r="63" spans="1:8" s="3" customFormat="1">
      <c r="A63" s="165" t="s">
        <v>81</v>
      </c>
      <c r="B63" s="166"/>
      <c r="C63" s="166"/>
      <c r="D63" s="166"/>
      <c r="E63" s="166"/>
      <c r="F63" s="166"/>
      <c r="G63" s="167"/>
      <c r="H63" s="91">
        <f>SUM(H61:H62)</f>
        <v>1820000</v>
      </c>
    </row>
    <row r="64" spans="1:8" s="3" customFormat="1" ht="33">
      <c r="A64" s="4">
        <v>46</v>
      </c>
      <c r="B64" s="4" t="s">
        <v>246</v>
      </c>
      <c r="C64" s="52" t="s">
        <v>247</v>
      </c>
      <c r="D64" s="52" t="s">
        <v>248</v>
      </c>
      <c r="E64" s="52" t="s">
        <v>249</v>
      </c>
      <c r="F64" s="52" t="s">
        <v>250</v>
      </c>
      <c r="G64" s="4" t="s">
        <v>80</v>
      </c>
      <c r="H64" s="51">
        <v>864000</v>
      </c>
    </row>
    <row r="65" spans="1:8" s="3" customFormat="1">
      <c r="A65" s="165" t="s">
        <v>81</v>
      </c>
      <c r="B65" s="166"/>
      <c r="C65" s="166"/>
      <c r="D65" s="166"/>
      <c r="E65" s="166"/>
      <c r="F65" s="166"/>
      <c r="G65" s="167"/>
      <c r="H65" s="91">
        <f>SUM(H64)</f>
        <v>864000</v>
      </c>
    </row>
    <row r="66" spans="1:8" s="3" customFormat="1" ht="33">
      <c r="A66" s="4">
        <v>47</v>
      </c>
      <c r="B66" s="4" t="s">
        <v>305</v>
      </c>
      <c r="C66" s="70" t="s">
        <v>245</v>
      </c>
      <c r="D66" s="70" t="s">
        <v>244</v>
      </c>
      <c r="E66" s="70" t="s">
        <v>243</v>
      </c>
      <c r="F66" s="70" t="s">
        <v>27</v>
      </c>
      <c r="G66" s="4" t="s">
        <v>80</v>
      </c>
      <c r="H66" s="72">
        <v>830000</v>
      </c>
    </row>
    <row r="67" spans="1:8" s="3" customFormat="1">
      <c r="A67" s="165" t="s">
        <v>81</v>
      </c>
      <c r="B67" s="166"/>
      <c r="C67" s="166"/>
      <c r="D67" s="166"/>
      <c r="E67" s="166"/>
      <c r="F67" s="166"/>
      <c r="G67" s="167"/>
      <c r="H67" s="91">
        <f>SUM(H66)</f>
        <v>830000</v>
      </c>
    </row>
    <row r="68" spans="1:8" s="3" customFormat="1" ht="33">
      <c r="A68" s="4">
        <v>48</v>
      </c>
      <c r="B68" s="4" t="s">
        <v>276</v>
      </c>
      <c r="C68" s="65" t="s">
        <v>275</v>
      </c>
      <c r="D68" s="65" t="s">
        <v>226</v>
      </c>
      <c r="E68" s="65" t="s">
        <v>225</v>
      </c>
      <c r="F68" s="65" t="s">
        <v>135</v>
      </c>
      <c r="G68" s="4" t="s">
        <v>80</v>
      </c>
      <c r="H68" s="87">
        <v>647000</v>
      </c>
    </row>
    <row r="69" spans="1:8" s="3" customFormat="1" ht="33">
      <c r="A69" s="4">
        <v>49</v>
      </c>
      <c r="B69" s="4" t="s">
        <v>311</v>
      </c>
      <c r="C69" s="65" t="s">
        <v>228</v>
      </c>
      <c r="D69" s="65" t="s">
        <v>226</v>
      </c>
      <c r="E69" s="65" t="s">
        <v>227</v>
      </c>
      <c r="F69" s="65" t="s">
        <v>98</v>
      </c>
      <c r="G69" s="4" t="s">
        <v>80</v>
      </c>
      <c r="H69" s="72">
        <v>658000</v>
      </c>
    </row>
    <row r="70" spans="1:8" s="3" customFormat="1">
      <c r="A70" s="165" t="s">
        <v>81</v>
      </c>
      <c r="B70" s="166"/>
      <c r="C70" s="166"/>
      <c r="D70" s="166"/>
      <c r="E70" s="166"/>
      <c r="F70" s="166"/>
      <c r="G70" s="167"/>
      <c r="H70" s="91">
        <f>SUM(H68:H69)</f>
        <v>1305000</v>
      </c>
    </row>
    <row r="71" spans="1:8" s="3" customFormat="1" ht="33">
      <c r="A71" s="4">
        <v>50</v>
      </c>
      <c r="B71" s="4" t="s">
        <v>310</v>
      </c>
      <c r="C71" s="70" t="s">
        <v>242</v>
      </c>
      <c r="D71" s="70" t="s">
        <v>241</v>
      </c>
      <c r="E71" s="70" t="s">
        <v>176</v>
      </c>
      <c r="F71" s="70" t="s">
        <v>177</v>
      </c>
      <c r="G71" s="4" t="s">
        <v>80</v>
      </c>
      <c r="H71" s="72">
        <v>655000</v>
      </c>
    </row>
    <row r="72" spans="1:8" s="3" customFormat="1">
      <c r="A72" s="165" t="s">
        <v>81</v>
      </c>
      <c r="B72" s="166"/>
      <c r="C72" s="166"/>
      <c r="D72" s="166"/>
      <c r="E72" s="166"/>
      <c r="F72" s="166"/>
      <c r="G72" s="167"/>
      <c r="H72" s="91">
        <f>SUM(H71)</f>
        <v>655000</v>
      </c>
    </row>
    <row r="73" spans="1:8" s="3" customFormat="1" ht="25.5" customHeight="1">
      <c r="A73" s="4">
        <v>51</v>
      </c>
      <c r="B73" s="4" t="s">
        <v>278</v>
      </c>
      <c r="C73" s="65" t="s">
        <v>277</v>
      </c>
      <c r="D73" s="65" t="s">
        <v>69</v>
      </c>
      <c r="E73" s="65" t="s">
        <v>229</v>
      </c>
      <c r="F73" s="65" t="s">
        <v>135</v>
      </c>
      <c r="G73" s="4" t="s">
        <v>80</v>
      </c>
      <c r="H73" s="87">
        <v>776000</v>
      </c>
    </row>
    <row r="74" spans="1:8" s="3" customFormat="1">
      <c r="A74" s="165" t="s">
        <v>81</v>
      </c>
      <c r="B74" s="166"/>
      <c r="C74" s="166"/>
      <c r="D74" s="166"/>
      <c r="E74" s="166"/>
      <c r="F74" s="166"/>
      <c r="G74" s="167"/>
      <c r="H74" s="91">
        <f>SUM(H73)</f>
        <v>776000</v>
      </c>
    </row>
    <row r="75" spans="1:8" s="3" customFormat="1">
      <c r="A75" s="168" t="s">
        <v>23</v>
      </c>
      <c r="B75" s="169"/>
      <c r="C75" s="169"/>
      <c r="D75" s="169"/>
      <c r="E75" s="169"/>
      <c r="F75" s="169"/>
      <c r="G75" s="170"/>
      <c r="H75" s="92">
        <f>SUM(H74,H72,H70,H67,H65,H63,H60,H58,H54,H52,H45,H41,H36,H30,H26,H19,H16,H12,H10,H6)</f>
        <v>50288000</v>
      </c>
    </row>
  </sheetData>
  <mergeCells count="30">
    <mergeCell ref="A1:H1"/>
    <mergeCell ref="A2:A3"/>
    <mergeCell ref="B2:B3"/>
    <mergeCell ref="C2:C3"/>
    <mergeCell ref="D2:D3"/>
    <mergeCell ref="E2:E3"/>
    <mergeCell ref="F2:F3"/>
    <mergeCell ref="G2:G3"/>
    <mergeCell ref="H2:H3"/>
    <mergeCell ref="A74:G74"/>
    <mergeCell ref="A75:G75"/>
    <mergeCell ref="A54:G54"/>
    <mergeCell ref="A58:G58"/>
    <mergeCell ref="A60:G60"/>
    <mergeCell ref="A63:G63"/>
    <mergeCell ref="A65:G65"/>
    <mergeCell ref="A67:G67"/>
    <mergeCell ref="A72:G72"/>
    <mergeCell ref="A45:G45"/>
    <mergeCell ref="A70:G70"/>
    <mergeCell ref="A52:G52"/>
    <mergeCell ref="A6:G6"/>
    <mergeCell ref="A10:G10"/>
    <mergeCell ref="A12:G12"/>
    <mergeCell ref="A16:G16"/>
    <mergeCell ref="A19:G19"/>
    <mergeCell ref="A26:G26"/>
    <mergeCell ref="A30:G30"/>
    <mergeCell ref="A36:G36"/>
    <mergeCell ref="A41:G41"/>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14703-6D66-4E46-9C95-5CED78428DAE}">
  <dimension ref="A1:H44"/>
  <sheetViews>
    <sheetView zoomScale="96" zoomScaleNormal="96" workbookViewId="0">
      <pane ySplit="3" topLeftCell="A25" activePane="bottomLeft" state="frozen"/>
      <selection pane="bottomLeft" sqref="A1:H1"/>
    </sheetView>
  </sheetViews>
  <sheetFormatPr defaultColWidth="9" defaultRowHeight="15.75"/>
  <cols>
    <col min="1" max="1" width="9.25" style="1" bestFit="1" customWidth="1"/>
    <col min="2" max="2" width="28.75" style="1" bestFit="1" customWidth="1"/>
    <col min="3" max="3" width="50.625" style="1" customWidth="1"/>
    <col min="4" max="4" width="22.125" style="1" customWidth="1"/>
    <col min="5" max="5" width="9" style="2"/>
    <col min="6" max="6" width="15.5" style="2" customWidth="1"/>
    <col min="7" max="7" width="24.375" style="2" customWidth="1"/>
    <col min="8" max="8" width="14.125" style="1" customWidth="1"/>
    <col min="9" max="16384" width="9" style="1"/>
  </cols>
  <sheetData>
    <row r="1" spans="1:8" ht="19.5">
      <c r="A1" s="173" t="s">
        <v>639</v>
      </c>
      <c r="B1" s="173"/>
      <c r="C1" s="173"/>
      <c r="D1" s="173"/>
      <c r="E1" s="173"/>
      <c r="F1" s="173"/>
      <c r="G1" s="173"/>
      <c r="H1" s="173"/>
    </row>
    <row r="2" spans="1:8" s="3" customFormat="1">
      <c r="A2" s="172" t="s">
        <v>0</v>
      </c>
      <c r="B2" s="172" t="s">
        <v>1</v>
      </c>
      <c r="C2" s="172" t="s">
        <v>2</v>
      </c>
      <c r="D2" s="172" t="s">
        <v>3</v>
      </c>
      <c r="E2" s="172" t="s">
        <v>4</v>
      </c>
      <c r="F2" s="172" t="s">
        <v>5</v>
      </c>
      <c r="G2" s="172" t="s">
        <v>6</v>
      </c>
      <c r="H2" s="172" t="s">
        <v>7</v>
      </c>
    </row>
    <row r="3" spans="1:8" s="3" customFormat="1">
      <c r="A3" s="172"/>
      <c r="B3" s="172"/>
      <c r="C3" s="172"/>
      <c r="D3" s="172"/>
      <c r="E3" s="172"/>
      <c r="F3" s="172"/>
      <c r="G3" s="172"/>
      <c r="H3" s="172"/>
    </row>
    <row r="4" spans="1:8" s="3" customFormat="1" ht="87.6" customHeight="1">
      <c r="A4" s="4">
        <v>1</v>
      </c>
      <c r="B4" s="17" t="s">
        <v>127</v>
      </c>
      <c r="C4" s="56" t="s">
        <v>605</v>
      </c>
      <c r="D4" s="52" t="s">
        <v>606</v>
      </c>
      <c r="E4" s="148" t="s">
        <v>607</v>
      </c>
      <c r="F4" s="138" t="s">
        <v>608</v>
      </c>
      <c r="G4" s="4" t="s">
        <v>128</v>
      </c>
      <c r="H4" s="16">
        <v>1637000</v>
      </c>
    </row>
    <row r="5" spans="1:8" s="3" customFormat="1" ht="16.5">
      <c r="A5" s="172" t="s">
        <v>114</v>
      </c>
      <c r="B5" s="172"/>
      <c r="C5" s="172"/>
      <c r="D5" s="172"/>
      <c r="E5" s="172"/>
      <c r="F5" s="172"/>
      <c r="G5" s="172"/>
      <c r="H5" s="59">
        <f>SUM(H4)</f>
        <v>1637000</v>
      </c>
    </row>
    <row r="6" spans="1:8" s="3" customFormat="1" ht="50.1" customHeight="1">
      <c r="A6" s="4">
        <v>2</v>
      </c>
      <c r="B6" s="17" t="s">
        <v>99</v>
      </c>
      <c r="C6" s="52" t="s">
        <v>566</v>
      </c>
      <c r="D6" s="52" t="s">
        <v>113</v>
      </c>
      <c r="E6" s="52" t="s">
        <v>501</v>
      </c>
      <c r="F6" s="52" t="s">
        <v>86</v>
      </c>
      <c r="G6" s="4" t="s">
        <v>140</v>
      </c>
      <c r="H6" s="55">
        <v>1246000</v>
      </c>
    </row>
    <row r="7" spans="1:8" s="3" customFormat="1" ht="108.75" customHeight="1">
      <c r="A7" s="4">
        <v>3</v>
      </c>
      <c r="B7" s="17" t="s">
        <v>100</v>
      </c>
      <c r="C7" s="52" t="s">
        <v>567</v>
      </c>
      <c r="D7" s="52" t="s">
        <v>113</v>
      </c>
      <c r="E7" s="52" t="s">
        <v>609</v>
      </c>
      <c r="F7" s="52" t="s">
        <v>86</v>
      </c>
      <c r="G7" s="4" t="s">
        <v>568</v>
      </c>
      <c r="H7" s="16">
        <v>1260000</v>
      </c>
    </row>
    <row r="8" spans="1:8" s="3" customFormat="1" ht="16.5">
      <c r="A8" s="172" t="s">
        <v>114</v>
      </c>
      <c r="B8" s="172"/>
      <c r="C8" s="172"/>
      <c r="D8" s="172"/>
      <c r="E8" s="172"/>
      <c r="F8" s="172"/>
      <c r="G8" s="172"/>
      <c r="H8" s="59">
        <f>SUM(H6:H7)</f>
        <v>2506000</v>
      </c>
    </row>
    <row r="9" spans="1:8" s="3" customFormat="1" ht="30.75" customHeight="1">
      <c r="A9" s="4">
        <v>4</v>
      </c>
      <c r="B9" s="17" t="s">
        <v>82</v>
      </c>
      <c r="C9" s="52" t="s">
        <v>569</v>
      </c>
      <c r="D9" s="52" t="s">
        <v>115</v>
      </c>
      <c r="E9" s="52" t="s">
        <v>610</v>
      </c>
      <c r="F9" s="50" t="s">
        <v>83</v>
      </c>
      <c r="G9" s="4" t="s">
        <v>570</v>
      </c>
      <c r="H9" s="55">
        <v>1610000</v>
      </c>
    </row>
    <row r="10" spans="1:8" s="3" customFormat="1" ht="50.1" customHeight="1">
      <c r="A10" s="4">
        <v>5</v>
      </c>
      <c r="B10" s="17" t="s">
        <v>101</v>
      </c>
      <c r="C10" s="13" t="s">
        <v>571</v>
      </c>
      <c r="D10" s="52" t="s">
        <v>115</v>
      </c>
      <c r="E10" s="52" t="s">
        <v>574</v>
      </c>
      <c r="F10" s="17" t="s">
        <v>572</v>
      </c>
      <c r="G10" s="4" t="s">
        <v>121</v>
      </c>
      <c r="H10" s="51">
        <v>1460000</v>
      </c>
    </row>
    <row r="11" spans="1:8" s="3" customFormat="1" ht="50.1" customHeight="1">
      <c r="A11" s="4">
        <v>6</v>
      </c>
      <c r="B11" s="17" t="s">
        <v>102</v>
      </c>
      <c r="C11" s="13" t="s">
        <v>573</v>
      </c>
      <c r="D11" s="52" t="s">
        <v>115</v>
      </c>
      <c r="E11" s="52" t="s">
        <v>574</v>
      </c>
      <c r="F11" s="17" t="s">
        <v>572</v>
      </c>
      <c r="G11" s="4" t="s">
        <v>121</v>
      </c>
      <c r="H11" s="51">
        <v>1396000</v>
      </c>
    </row>
    <row r="12" spans="1:8" s="3" customFormat="1" ht="50.1" customHeight="1">
      <c r="A12" s="4">
        <v>7</v>
      </c>
      <c r="B12" s="17" t="s">
        <v>103</v>
      </c>
      <c r="C12" s="13" t="s">
        <v>116</v>
      </c>
      <c r="D12" s="52" t="s">
        <v>115</v>
      </c>
      <c r="E12" s="17" t="s">
        <v>611</v>
      </c>
      <c r="F12" s="52" t="s">
        <v>89</v>
      </c>
      <c r="G12" s="4" t="s">
        <v>140</v>
      </c>
      <c r="H12" s="51">
        <v>1410000</v>
      </c>
    </row>
    <row r="13" spans="1:8" s="3" customFormat="1" ht="32.25">
      <c r="A13" s="4">
        <v>8</v>
      </c>
      <c r="B13" s="17" t="s">
        <v>192</v>
      </c>
      <c r="C13" s="52" t="s">
        <v>612</v>
      </c>
      <c r="D13" s="52" t="s">
        <v>115</v>
      </c>
      <c r="E13" s="52" t="s">
        <v>613</v>
      </c>
      <c r="F13" s="52" t="s">
        <v>83</v>
      </c>
      <c r="G13" s="4" t="s">
        <v>614</v>
      </c>
      <c r="H13" s="55">
        <v>1110000</v>
      </c>
    </row>
    <row r="14" spans="1:8" s="3" customFormat="1" ht="16.5">
      <c r="A14" s="172" t="s">
        <v>114</v>
      </c>
      <c r="B14" s="172"/>
      <c r="C14" s="172"/>
      <c r="D14" s="172"/>
      <c r="E14" s="172"/>
      <c r="F14" s="172"/>
      <c r="G14" s="172"/>
      <c r="H14" s="59">
        <f>SUM(H9:H13)</f>
        <v>6986000</v>
      </c>
    </row>
    <row r="15" spans="1:8" s="3" customFormat="1" ht="50.1" customHeight="1">
      <c r="A15" s="4">
        <v>9</v>
      </c>
      <c r="B15" s="17" t="s">
        <v>104</v>
      </c>
      <c r="C15" s="52" t="s">
        <v>575</v>
      </c>
      <c r="D15" s="17" t="s">
        <v>576</v>
      </c>
      <c r="E15" s="149" t="s">
        <v>577</v>
      </c>
      <c r="F15" s="17" t="s">
        <v>83</v>
      </c>
      <c r="G15" s="4" t="s">
        <v>578</v>
      </c>
      <c r="H15" s="51">
        <v>1181000</v>
      </c>
    </row>
    <row r="16" spans="1:8" s="3" customFormat="1" ht="16.5">
      <c r="A16" s="172" t="s">
        <v>114</v>
      </c>
      <c r="B16" s="172"/>
      <c r="C16" s="172"/>
      <c r="D16" s="172"/>
      <c r="E16" s="172"/>
      <c r="F16" s="172"/>
      <c r="G16" s="172"/>
      <c r="H16" s="59">
        <f>SUM(H15)</f>
        <v>1181000</v>
      </c>
    </row>
    <row r="17" spans="1:8" s="3" customFormat="1" ht="33">
      <c r="A17" s="4">
        <v>10</v>
      </c>
      <c r="B17" s="17" t="s">
        <v>84</v>
      </c>
      <c r="C17" s="52" t="s">
        <v>579</v>
      </c>
      <c r="D17" s="52" t="s">
        <v>85</v>
      </c>
      <c r="E17" s="52" t="s">
        <v>615</v>
      </c>
      <c r="F17" s="50" t="s">
        <v>86</v>
      </c>
      <c r="G17" s="4" t="s">
        <v>121</v>
      </c>
      <c r="H17" s="55">
        <v>1220000</v>
      </c>
    </row>
    <row r="18" spans="1:8" s="3" customFormat="1" ht="33">
      <c r="A18" s="4">
        <v>11</v>
      </c>
      <c r="B18" s="17" t="s">
        <v>87</v>
      </c>
      <c r="C18" s="52" t="s">
        <v>106</v>
      </c>
      <c r="D18" s="52" t="s">
        <v>85</v>
      </c>
      <c r="E18" s="17" t="s">
        <v>616</v>
      </c>
      <c r="F18" s="50" t="s">
        <v>88</v>
      </c>
      <c r="G18" s="4" t="s">
        <v>121</v>
      </c>
      <c r="H18" s="55">
        <v>1660000</v>
      </c>
    </row>
    <row r="19" spans="1:8" s="3" customFormat="1" ht="33">
      <c r="A19" s="4">
        <v>12</v>
      </c>
      <c r="B19" s="4" t="s">
        <v>500</v>
      </c>
      <c r="C19" s="52" t="s">
        <v>617</v>
      </c>
      <c r="D19" s="52" t="s">
        <v>85</v>
      </c>
      <c r="E19" s="17" t="s">
        <v>618</v>
      </c>
      <c r="F19" s="13" t="s">
        <v>619</v>
      </c>
      <c r="G19" s="4" t="s">
        <v>620</v>
      </c>
      <c r="H19" s="16">
        <v>1340000</v>
      </c>
    </row>
    <row r="20" spans="1:8" s="3" customFormat="1" ht="16.5">
      <c r="A20" s="172" t="s">
        <v>114</v>
      </c>
      <c r="B20" s="172"/>
      <c r="C20" s="172"/>
      <c r="D20" s="172"/>
      <c r="E20" s="172"/>
      <c r="F20" s="172"/>
      <c r="G20" s="172"/>
      <c r="H20" s="59">
        <f>SUM(H17:H19)</f>
        <v>4220000</v>
      </c>
    </row>
    <row r="21" spans="1:8" s="3" customFormat="1" ht="50.1" customHeight="1">
      <c r="A21" s="4">
        <v>13</v>
      </c>
      <c r="B21" s="17" t="s">
        <v>105</v>
      </c>
      <c r="C21" s="52" t="s">
        <v>580</v>
      </c>
      <c r="D21" s="52" t="s">
        <v>581</v>
      </c>
      <c r="E21" s="52" t="s">
        <v>621</v>
      </c>
      <c r="F21" s="17" t="s">
        <v>572</v>
      </c>
      <c r="G21" s="4" t="s">
        <v>121</v>
      </c>
      <c r="H21" s="16">
        <v>1184000</v>
      </c>
    </row>
    <row r="22" spans="1:8" s="3" customFormat="1" ht="16.5">
      <c r="A22" s="172" t="s">
        <v>114</v>
      </c>
      <c r="B22" s="172"/>
      <c r="C22" s="172"/>
      <c r="D22" s="172"/>
      <c r="E22" s="172"/>
      <c r="F22" s="172"/>
      <c r="G22" s="172"/>
      <c r="H22" s="59">
        <f>SUM(H21)</f>
        <v>1184000</v>
      </c>
    </row>
    <row r="23" spans="1:8" s="3" customFormat="1" ht="33">
      <c r="A23" s="4">
        <v>14</v>
      </c>
      <c r="B23" s="17" t="s">
        <v>90</v>
      </c>
      <c r="C23" s="52" t="s">
        <v>582</v>
      </c>
      <c r="D23" s="52" t="s">
        <v>91</v>
      </c>
      <c r="E23" s="52" t="s">
        <v>622</v>
      </c>
      <c r="F23" s="50" t="s">
        <v>88</v>
      </c>
      <c r="G23" s="4" t="s">
        <v>568</v>
      </c>
      <c r="H23" s="55">
        <v>926000</v>
      </c>
    </row>
    <row r="24" spans="1:8" s="3" customFormat="1" ht="33">
      <c r="A24" s="4">
        <v>15</v>
      </c>
      <c r="B24" s="17" t="s">
        <v>92</v>
      </c>
      <c r="C24" s="52" t="s">
        <v>583</v>
      </c>
      <c r="D24" s="52" t="s">
        <v>623</v>
      </c>
      <c r="E24" s="52" t="s">
        <v>622</v>
      </c>
      <c r="F24" s="50" t="s">
        <v>88</v>
      </c>
      <c r="G24" s="4" t="s">
        <v>121</v>
      </c>
      <c r="H24" s="55">
        <v>2066000</v>
      </c>
    </row>
    <row r="25" spans="1:8" s="3" customFormat="1" ht="50.1" customHeight="1">
      <c r="A25" s="4">
        <v>16</v>
      </c>
      <c r="B25" s="17" t="s">
        <v>107</v>
      </c>
      <c r="C25" s="52" t="s">
        <v>584</v>
      </c>
      <c r="D25" s="52" t="s">
        <v>91</v>
      </c>
      <c r="E25" s="149" t="s">
        <v>624</v>
      </c>
      <c r="F25" s="52" t="s">
        <v>585</v>
      </c>
      <c r="G25" s="4" t="s">
        <v>121</v>
      </c>
      <c r="H25" s="55">
        <v>1230000</v>
      </c>
    </row>
    <row r="26" spans="1:8" s="3" customFormat="1" ht="16.5">
      <c r="A26" s="172" t="s">
        <v>114</v>
      </c>
      <c r="B26" s="172"/>
      <c r="C26" s="172"/>
      <c r="D26" s="172"/>
      <c r="E26" s="172"/>
      <c r="F26" s="172"/>
      <c r="G26" s="172"/>
      <c r="H26" s="59">
        <f>SUM(H23:H25)</f>
        <v>4222000</v>
      </c>
    </row>
    <row r="27" spans="1:8" s="3" customFormat="1" ht="16.5">
      <c r="A27" s="4">
        <v>17</v>
      </c>
      <c r="B27" s="17" t="s">
        <v>93</v>
      </c>
      <c r="C27" s="13" t="s">
        <v>587</v>
      </c>
      <c r="D27" s="13" t="s">
        <v>588</v>
      </c>
      <c r="E27" s="52" t="s">
        <v>625</v>
      </c>
      <c r="F27" s="50" t="s">
        <v>572</v>
      </c>
      <c r="G27" s="4" t="s">
        <v>193</v>
      </c>
      <c r="H27" s="51">
        <v>1626000</v>
      </c>
    </row>
    <row r="28" spans="1:8" s="3" customFormat="1" ht="50.1" customHeight="1">
      <c r="A28" s="4">
        <v>18</v>
      </c>
      <c r="B28" s="17" t="s">
        <v>108</v>
      </c>
      <c r="C28" s="52" t="s">
        <v>589</v>
      </c>
      <c r="D28" s="52" t="s">
        <v>586</v>
      </c>
      <c r="E28" s="149" t="s">
        <v>626</v>
      </c>
      <c r="F28" s="50" t="s">
        <v>88</v>
      </c>
      <c r="G28" s="4" t="s">
        <v>121</v>
      </c>
      <c r="H28" s="55">
        <v>668000</v>
      </c>
    </row>
    <row r="29" spans="1:8" s="3" customFormat="1" ht="16.5">
      <c r="A29" s="172" t="s">
        <v>114</v>
      </c>
      <c r="B29" s="172"/>
      <c r="C29" s="172"/>
      <c r="D29" s="172"/>
      <c r="E29" s="172"/>
      <c r="F29" s="172"/>
      <c r="G29" s="172"/>
      <c r="H29" s="59">
        <f t="shared" ref="H29" si="0">SUM(H27:H28)</f>
        <v>2294000</v>
      </c>
    </row>
    <row r="30" spans="1:8" s="3" customFormat="1" ht="33">
      <c r="A30" s="4">
        <v>19</v>
      </c>
      <c r="B30" s="17" t="s">
        <v>94</v>
      </c>
      <c r="C30" s="52" t="s">
        <v>590</v>
      </c>
      <c r="D30" s="52" t="s">
        <v>591</v>
      </c>
      <c r="E30" s="52" t="s">
        <v>627</v>
      </c>
      <c r="F30" s="50" t="s">
        <v>83</v>
      </c>
      <c r="G30" s="4" t="s">
        <v>121</v>
      </c>
      <c r="H30" s="55">
        <v>1210000</v>
      </c>
    </row>
    <row r="31" spans="1:8" s="3" customFormat="1" ht="16.5">
      <c r="A31" s="4">
        <v>20</v>
      </c>
      <c r="B31" s="17" t="s">
        <v>95</v>
      </c>
      <c r="C31" s="52" t="s">
        <v>592</v>
      </c>
      <c r="D31" s="13" t="s">
        <v>591</v>
      </c>
      <c r="E31" s="52" t="s">
        <v>628</v>
      </c>
      <c r="F31" s="50" t="s">
        <v>86</v>
      </c>
      <c r="G31" s="4" t="s">
        <v>121</v>
      </c>
      <c r="H31" s="55">
        <v>2553000</v>
      </c>
    </row>
    <row r="32" spans="1:8" s="3" customFormat="1" ht="16.5">
      <c r="A32" s="172" t="s">
        <v>114</v>
      </c>
      <c r="B32" s="172"/>
      <c r="C32" s="172"/>
      <c r="D32" s="172"/>
      <c r="E32" s="172"/>
      <c r="F32" s="172"/>
      <c r="G32" s="172"/>
      <c r="H32" s="59">
        <f>SUM(H30:H31)</f>
        <v>3763000</v>
      </c>
    </row>
    <row r="33" spans="1:8" s="3" customFormat="1" ht="49.5">
      <c r="A33" s="4">
        <v>21</v>
      </c>
      <c r="B33" s="17" t="s">
        <v>97</v>
      </c>
      <c r="C33" s="52" t="s">
        <v>117</v>
      </c>
      <c r="D33" s="52" t="s">
        <v>118</v>
      </c>
      <c r="E33" s="17" t="s">
        <v>629</v>
      </c>
      <c r="F33" s="50" t="s">
        <v>89</v>
      </c>
      <c r="G33" s="4" t="s">
        <v>121</v>
      </c>
      <c r="H33" s="93">
        <v>665000</v>
      </c>
    </row>
    <row r="34" spans="1:8" s="3" customFormat="1" ht="50.1" customHeight="1">
      <c r="A34" s="4">
        <v>22</v>
      </c>
      <c r="B34" s="17" t="s">
        <v>109</v>
      </c>
      <c r="C34" s="52" t="s">
        <v>119</v>
      </c>
      <c r="D34" s="5" t="s">
        <v>96</v>
      </c>
      <c r="E34" s="17" t="s">
        <v>630</v>
      </c>
      <c r="F34" s="52" t="s">
        <v>89</v>
      </c>
      <c r="G34" s="10" t="s">
        <v>140</v>
      </c>
      <c r="H34" s="11">
        <v>796000</v>
      </c>
    </row>
    <row r="35" spans="1:8" s="3" customFormat="1" ht="16.5">
      <c r="A35" s="172" t="s">
        <v>114</v>
      </c>
      <c r="B35" s="172"/>
      <c r="C35" s="172"/>
      <c r="D35" s="172"/>
      <c r="E35" s="172"/>
      <c r="F35" s="172"/>
      <c r="G35" s="172"/>
      <c r="H35" s="59">
        <f>SUM(H33:H34)</f>
        <v>1461000</v>
      </c>
    </row>
    <row r="36" spans="1:8" s="3" customFormat="1" ht="50.1" customHeight="1">
      <c r="A36" s="4">
        <v>23</v>
      </c>
      <c r="B36" s="17" t="s">
        <v>110</v>
      </c>
      <c r="C36" s="52" t="s">
        <v>593</v>
      </c>
      <c r="D36" s="52" t="s">
        <v>594</v>
      </c>
      <c r="E36" s="52" t="s">
        <v>631</v>
      </c>
      <c r="F36" s="52" t="s">
        <v>88</v>
      </c>
      <c r="G36" s="4" t="s">
        <v>121</v>
      </c>
      <c r="H36" s="16">
        <v>703000</v>
      </c>
    </row>
    <row r="37" spans="1:8" s="3" customFormat="1" ht="16.5">
      <c r="A37" s="172" t="s">
        <v>114</v>
      </c>
      <c r="B37" s="172"/>
      <c r="C37" s="172"/>
      <c r="D37" s="172"/>
      <c r="E37" s="172"/>
      <c r="F37" s="172"/>
      <c r="G37" s="172"/>
      <c r="H37" s="59">
        <f>SUM(H36)</f>
        <v>703000</v>
      </c>
    </row>
    <row r="38" spans="1:8" s="3" customFormat="1" ht="50.1" customHeight="1">
      <c r="A38" s="4">
        <v>24</v>
      </c>
      <c r="B38" s="17" t="s">
        <v>111</v>
      </c>
      <c r="C38" s="13" t="s">
        <v>595</v>
      </c>
      <c r="D38" s="52" t="s">
        <v>596</v>
      </c>
      <c r="E38" s="149" t="s">
        <v>632</v>
      </c>
      <c r="F38" s="17" t="s">
        <v>83</v>
      </c>
      <c r="G38" s="4" t="s">
        <v>121</v>
      </c>
      <c r="H38" s="16">
        <v>716000</v>
      </c>
    </row>
    <row r="39" spans="1:8" s="3" customFormat="1" ht="16.5">
      <c r="A39" s="172" t="s">
        <v>114</v>
      </c>
      <c r="B39" s="172"/>
      <c r="C39" s="172"/>
      <c r="D39" s="172"/>
      <c r="E39" s="172"/>
      <c r="F39" s="172"/>
      <c r="G39" s="172"/>
      <c r="H39" s="59">
        <f>SUM(H38)</f>
        <v>716000</v>
      </c>
    </row>
    <row r="40" spans="1:8" s="3" customFormat="1" ht="39" customHeight="1">
      <c r="A40" s="4">
        <v>25</v>
      </c>
      <c r="B40" s="17" t="s">
        <v>122</v>
      </c>
      <c r="C40" s="56" t="s">
        <v>633</v>
      </c>
      <c r="D40" s="56" t="s">
        <v>634</v>
      </c>
      <c r="E40" s="149" t="s">
        <v>635</v>
      </c>
      <c r="F40" s="56" t="s">
        <v>636</v>
      </c>
      <c r="G40" s="4" t="s">
        <v>123</v>
      </c>
      <c r="H40" s="16">
        <v>626000</v>
      </c>
    </row>
    <row r="41" spans="1:8" s="3" customFormat="1" ht="16.5">
      <c r="A41" s="172" t="s">
        <v>114</v>
      </c>
      <c r="B41" s="172"/>
      <c r="C41" s="172"/>
      <c r="D41" s="172"/>
      <c r="E41" s="172"/>
      <c r="F41" s="172"/>
      <c r="G41" s="172"/>
      <c r="H41" s="59">
        <f>SUM(H40)</f>
        <v>626000</v>
      </c>
    </row>
    <row r="42" spans="1:8" s="3" customFormat="1" ht="50.1" customHeight="1">
      <c r="A42" s="4">
        <v>26</v>
      </c>
      <c r="B42" s="17" t="s">
        <v>112</v>
      </c>
      <c r="C42" s="13" t="s">
        <v>597</v>
      </c>
      <c r="D42" s="13" t="s">
        <v>598</v>
      </c>
      <c r="E42" s="149" t="s">
        <v>637</v>
      </c>
      <c r="F42" s="17" t="s">
        <v>83</v>
      </c>
      <c r="G42" s="4" t="s">
        <v>121</v>
      </c>
      <c r="H42" s="51">
        <v>827000</v>
      </c>
    </row>
    <row r="43" spans="1:8" s="3" customFormat="1" ht="16.5">
      <c r="A43" s="172" t="s">
        <v>114</v>
      </c>
      <c r="B43" s="172"/>
      <c r="C43" s="172"/>
      <c r="D43" s="172"/>
      <c r="E43" s="172"/>
      <c r="F43" s="172"/>
      <c r="G43" s="172"/>
      <c r="H43" s="59">
        <f>SUM(H42)</f>
        <v>827000</v>
      </c>
    </row>
    <row r="44" spans="1:8" s="3" customFormat="1" ht="16.5">
      <c r="A44" s="174" t="s">
        <v>120</v>
      </c>
      <c r="B44" s="174"/>
      <c r="C44" s="174"/>
      <c r="D44" s="174"/>
      <c r="E44" s="174"/>
      <c r="F44" s="174"/>
      <c r="G44" s="174"/>
      <c r="H44" s="19">
        <f>SUM(H43,H41,H39,H37,H35,H32,H29,H26,H22,H20,H16,H14,H8,H5)</f>
        <v>32326000</v>
      </c>
    </row>
  </sheetData>
  <mergeCells count="24">
    <mergeCell ref="A5:G5"/>
    <mergeCell ref="A44:G44"/>
    <mergeCell ref="A20:G20"/>
    <mergeCell ref="A26:G26"/>
    <mergeCell ref="A29:G29"/>
    <mergeCell ref="A41:G41"/>
    <mergeCell ref="A43:G43"/>
    <mergeCell ref="A39:G39"/>
    <mergeCell ref="A16:G16"/>
    <mergeCell ref="A32:G32"/>
    <mergeCell ref="A8:G8"/>
    <mergeCell ref="A22:G22"/>
    <mergeCell ref="A37:G37"/>
    <mergeCell ref="A35:G35"/>
    <mergeCell ref="A14:G14"/>
    <mergeCell ref="A1:H1"/>
    <mergeCell ref="A2:A3"/>
    <mergeCell ref="B2:B3"/>
    <mergeCell ref="C2:C3"/>
    <mergeCell ref="D2:D3"/>
    <mergeCell ref="E2:E3"/>
    <mergeCell ref="F2:F3"/>
    <mergeCell ref="G2:G3"/>
    <mergeCell ref="H2:H3"/>
  </mergeCell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C173-FA84-4905-A153-70A746A24A74}">
  <dimension ref="A1:H21"/>
  <sheetViews>
    <sheetView workbookViewId="0">
      <selection sqref="A1:H1"/>
    </sheetView>
  </sheetViews>
  <sheetFormatPr defaultColWidth="9" defaultRowHeight="15.75"/>
  <cols>
    <col min="1" max="1" width="9.125" style="1" bestFit="1" customWidth="1"/>
    <col min="2" max="2" width="25.125" style="1" customWidth="1"/>
    <col min="3" max="3" width="40.5" style="1" customWidth="1"/>
    <col min="4" max="4" width="25.875" style="1" customWidth="1"/>
    <col min="5" max="5" width="13.625" style="1" customWidth="1"/>
    <col min="6" max="6" width="17.375" style="1" customWidth="1"/>
    <col min="7" max="7" width="22.125" style="1" bestFit="1" customWidth="1"/>
    <col min="8" max="8" width="13.625" style="1" customWidth="1"/>
    <col min="9" max="16384" width="9" style="1"/>
  </cols>
  <sheetData>
    <row r="1" spans="1:8" ht="21.75" thickBot="1">
      <c r="A1" s="183" t="s">
        <v>640</v>
      </c>
      <c r="B1" s="183"/>
      <c r="C1" s="183"/>
      <c r="D1" s="183"/>
      <c r="E1" s="183"/>
      <c r="F1" s="183"/>
      <c r="G1" s="183"/>
      <c r="H1" s="183"/>
    </row>
    <row r="2" spans="1:8" s="3" customFormat="1" ht="16.5" customHeight="1" thickTop="1">
      <c r="A2" s="184" t="s">
        <v>0</v>
      </c>
      <c r="B2" s="185" t="s">
        <v>1</v>
      </c>
      <c r="C2" s="185" t="s">
        <v>2</v>
      </c>
      <c r="D2" s="185" t="s">
        <v>3</v>
      </c>
      <c r="E2" s="185" t="s">
        <v>4</v>
      </c>
      <c r="F2" s="186" t="s">
        <v>5</v>
      </c>
      <c r="G2" s="188" t="s">
        <v>6</v>
      </c>
      <c r="H2" s="189" t="s">
        <v>7</v>
      </c>
    </row>
    <row r="3" spans="1:8" s="3" customFormat="1">
      <c r="A3" s="175"/>
      <c r="B3" s="172"/>
      <c r="C3" s="172"/>
      <c r="D3" s="172"/>
      <c r="E3" s="172"/>
      <c r="F3" s="187"/>
      <c r="G3" s="176"/>
      <c r="H3" s="190"/>
    </row>
    <row r="4" spans="1:8" s="3" customFormat="1" ht="49.5">
      <c r="A4" s="83">
        <v>1</v>
      </c>
      <c r="B4" s="17" t="s">
        <v>137</v>
      </c>
      <c r="C4" s="6" t="s">
        <v>138</v>
      </c>
      <c r="D4" s="70" t="s">
        <v>124</v>
      </c>
      <c r="E4" s="70" t="s">
        <v>317</v>
      </c>
      <c r="F4" s="70" t="s">
        <v>135</v>
      </c>
      <c r="G4" s="79" t="s">
        <v>139</v>
      </c>
      <c r="H4" s="57">
        <v>6700000</v>
      </c>
    </row>
    <row r="5" spans="1:8" s="54" customFormat="1" ht="16.5">
      <c r="A5" s="177">
        <v>2</v>
      </c>
      <c r="B5" s="178"/>
      <c r="C5" s="178"/>
      <c r="D5" s="178"/>
      <c r="E5" s="178"/>
      <c r="F5" s="178"/>
      <c r="G5" s="179"/>
      <c r="H5" s="77">
        <f>SUM(H4)</f>
        <v>6700000</v>
      </c>
    </row>
    <row r="6" spans="1:8" s="95" customFormat="1" ht="33">
      <c r="A6" s="140">
        <v>2</v>
      </c>
      <c r="B6" s="74" t="s">
        <v>323</v>
      </c>
      <c r="C6" s="117" t="s">
        <v>326</v>
      </c>
      <c r="D6" s="94" t="s">
        <v>325</v>
      </c>
      <c r="E6" s="94" t="s">
        <v>324</v>
      </c>
      <c r="F6" s="116" t="s">
        <v>27</v>
      </c>
      <c r="G6" s="74" t="s">
        <v>600</v>
      </c>
      <c r="H6" s="97">
        <v>1050000</v>
      </c>
    </row>
    <row r="7" spans="1:8" s="3" customFormat="1" ht="33">
      <c r="A7" s="83">
        <v>3</v>
      </c>
      <c r="B7" s="17" t="s">
        <v>515</v>
      </c>
      <c r="C7" s="6" t="s">
        <v>517</v>
      </c>
      <c r="D7" s="14" t="s">
        <v>194</v>
      </c>
      <c r="E7" s="70" t="s">
        <v>518</v>
      </c>
      <c r="F7" s="14" t="s">
        <v>27</v>
      </c>
      <c r="G7" s="17" t="s">
        <v>516</v>
      </c>
      <c r="H7" s="57">
        <v>1200000</v>
      </c>
    </row>
    <row r="8" spans="1:8" s="54" customFormat="1" ht="16.5">
      <c r="A8" s="177">
        <v>2</v>
      </c>
      <c r="B8" s="178"/>
      <c r="C8" s="178"/>
      <c r="D8" s="178"/>
      <c r="E8" s="178"/>
      <c r="F8" s="178"/>
      <c r="G8" s="178"/>
      <c r="H8" s="77">
        <f>SUM(H6:H7)</f>
        <v>2250000</v>
      </c>
    </row>
    <row r="9" spans="1:8" ht="33">
      <c r="A9" s="83">
        <v>4</v>
      </c>
      <c r="B9" s="5" t="s">
        <v>13</v>
      </c>
      <c r="C9" s="6" t="s">
        <v>8</v>
      </c>
      <c r="D9" s="7" t="s">
        <v>9</v>
      </c>
      <c r="E9" s="7" t="s">
        <v>10</v>
      </c>
      <c r="F9" s="7" t="s">
        <v>11</v>
      </c>
      <c r="G9" s="8" t="s">
        <v>327</v>
      </c>
      <c r="H9" s="82">
        <v>54000</v>
      </c>
    </row>
    <row r="10" spans="1:8" s="54" customFormat="1" ht="16.5">
      <c r="A10" s="177" t="s">
        <v>81</v>
      </c>
      <c r="B10" s="178"/>
      <c r="C10" s="178"/>
      <c r="D10" s="178"/>
      <c r="E10" s="178"/>
      <c r="F10" s="178"/>
      <c r="G10" s="179"/>
      <c r="H10" s="77">
        <f>SUM(H9)</f>
        <v>54000</v>
      </c>
    </row>
    <row r="11" spans="1:8" s="68" customFormat="1" ht="33.75" customHeight="1">
      <c r="A11" s="140">
        <v>5</v>
      </c>
      <c r="B11" s="141" t="s">
        <v>136</v>
      </c>
      <c r="C11" s="142" t="s">
        <v>79</v>
      </c>
      <c r="D11" s="116" t="s">
        <v>78</v>
      </c>
      <c r="E11" s="116" t="s">
        <v>329</v>
      </c>
      <c r="F11" s="116" t="s">
        <v>27</v>
      </c>
      <c r="G11" s="143" t="s">
        <v>542</v>
      </c>
      <c r="H11" s="85">
        <v>1079000</v>
      </c>
    </row>
    <row r="12" spans="1:8" s="54" customFormat="1" ht="16.5">
      <c r="A12" s="177" t="s">
        <v>81</v>
      </c>
      <c r="B12" s="178"/>
      <c r="C12" s="178"/>
      <c r="D12" s="178"/>
      <c r="E12" s="178"/>
      <c r="F12" s="178"/>
      <c r="G12" s="179"/>
      <c r="H12" s="77">
        <f>SUM(H11)</f>
        <v>1079000</v>
      </c>
    </row>
    <row r="13" spans="1:8" ht="28.5">
      <c r="A13" s="83">
        <v>6</v>
      </c>
      <c r="B13" s="5" t="s">
        <v>77</v>
      </c>
      <c r="C13" s="76" t="s">
        <v>322</v>
      </c>
      <c r="D13" s="14" t="s">
        <v>75</v>
      </c>
      <c r="E13" s="139" t="s">
        <v>330</v>
      </c>
      <c r="F13" s="14" t="s">
        <v>27</v>
      </c>
      <c r="G13" s="81" t="s">
        <v>76</v>
      </c>
      <c r="H13" s="60">
        <v>891000</v>
      </c>
    </row>
    <row r="14" spans="1:8" s="54" customFormat="1" ht="16.5">
      <c r="A14" s="177" t="s">
        <v>81</v>
      </c>
      <c r="B14" s="178"/>
      <c r="C14" s="178"/>
      <c r="D14" s="178"/>
      <c r="E14" s="178"/>
      <c r="F14" s="178"/>
      <c r="G14" s="179"/>
      <c r="H14" s="77">
        <f>SUM(H13)</f>
        <v>891000</v>
      </c>
    </row>
    <row r="15" spans="1:8" ht="33">
      <c r="A15" s="83">
        <v>7</v>
      </c>
      <c r="B15" s="5" t="s">
        <v>17</v>
      </c>
      <c r="C15" s="6" t="s">
        <v>18</v>
      </c>
      <c r="D15" s="7" t="s">
        <v>19</v>
      </c>
      <c r="E15" s="7" t="s">
        <v>15</v>
      </c>
      <c r="F15" s="7" t="s">
        <v>12</v>
      </c>
      <c r="G15" s="81" t="s">
        <v>16</v>
      </c>
      <c r="H15" s="60">
        <v>1121000</v>
      </c>
    </row>
    <row r="16" spans="1:8" s="54" customFormat="1" ht="16.5">
      <c r="A16" s="175" t="s">
        <v>537</v>
      </c>
      <c r="B16" s="172"/>
      <c r="C16" s="172"/>
      <c r="D16" s="172"/>
      <c r="E16" s="172"/>
      <c r="F16" s="172"/>
      <c r="G16" s="176"/>
      <c r="H16" s="77">
        <f t="shared" ref="H16" si="0">SUM(H15:H15)</f>
        <v>1121000</v>
      </c>
    </row>
    <row r="17" spans="1:8" ht="16.5">
      <c r="A17" s="83">
        <v>8</v>
      </c>
      <c r="B17" s="5" t="s">
        <v>29</v>
      </c>
      <c r="C17" s="131" t="s">
        <v>535</v>
      </c>
      <c r="D17" s="131" t="s">
        <v>536</v>
      </c>
      <c r="E17" s="131" t="s">
        <v>599</v>
      </c>
      <c r="F17" s="131" t="s">
        <v>86</v>
      </c>
      <c r="G17" s="80" t="s">
        <v>14</v>
      </c>
      <c r="H17" s="98">
        <v>517000</v>
      </c>
    </row>
    <row r="18" spans="1:8" s="54" customFormat="1" ht="16.5">
      <c r="A18" s="177" t="s">
        <v>81</v>
      </c>
      <c r="B18" s="178"/>
      <c r="C18" s="178"/>
      <c r="D18" s="178"/>
      <c r="E18" s="178"/>
      <c r="F18" s="178"/>
      <c r="G18" s="179"/>
      <c r="H18" s="77">
        <f>SUM(H17)</f>
        <v>517000</v>
      </c>
    </row>
    <row r="19" spans="1:8" s="54" customFormat="1" ht="17.25" thickBot="1">
      <c r="A19" s="180" t="s">
        <v>23</v>
      </c>
      <c r="B19" s="181"/>
      <c r="C19" s="181"/>
      <c r="D19" s="181"/>
      <c r="E19" s="181"/>
      <c r="F19" s="181"/>
      <c r="G19" s="182"/>
      <c r="H19" s="84">
        <f t="shared" ref="H19" si="1">SUM(H5,H8,H10,H12,H14,H16,H18)</f>
        <v>12612000</v>
      </c>
    </row>
    <row r="20" spans="1:8" ht="16.5" thickTop="1"/>
    <row r="21" spans="1:8">
      <c r="H21" s="61"/>
    </row>
  </sheetData>
  <mergeCells count="17">
    <mergeCell ref="A1:H1"/>
    <mergeCell ref="A2:A3"/>
    <mergeCell ref="B2:B3"/>
    <mergeCell ref="C2:C3"/>
    <mergeCell ref="D2:D3"/>
    <mergeCell ref="E2:E3"/>
    <mergeCell ref="F2:F3"/>
    <mergeCell ref="G2:G3"/>
    <mergeCell ref="H2:H3"/>
    <mergeCell ref="A16:G16"/>
    <mergeCell ref="A18:G18"/>
    <mergeCell ref="A19:G19"/>
    <mergeCell ref="A5:G5"/>
    <mergeCell ref="A10:G10"/>
    <mergeCell ref="A12:G12"/>
    <mergeCell ref="A14:G14"/>
    <mergeCell ref="A8:G8"/>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B95C-CF72-4EBC-A16A-8C2264A16749}">
  <dimension ref="A1:I16"/>
  <sheetViews>
    <sheetView workbookViewId="0">
      <selection activeCell="I22" sqref="I22"/>
    </sheetView>
  </sheetViews>
  <sheetFormatPr defaultRowHeight="16.5"/>
  <cols>
    <col min="1" max="1" width="9" style="146"/>
    <col min="2" max="3" width="19.75" customWidth="1"/>
    <col min="5" max="5" width="21.75" customWidth="1"/>
    <col min="6" max="7" width="32.625" customWidth="1"/>
    <col min="8" max="8" width="21.625" bestFit="1" customWidth="1"/>
    <col min="9" max="9" width="13.625" customWidth="1"/>
  </cols>
  <sheetData>
    <row r="1" spans="1:9" ht="21">
      <c r="A1" s="192" t="s">
        <v>641</v>
      </c>
      <c r="B1" s="192"/>
      <c r="C1" s="192"/>
      <c r="D1" s="192"/>
      <c r="E1" s="192"/>
      <c r="F1" s="192"/>
      <c r="G1" s="192"/>
      <c r="H1" s="192"/>
      <c r="I1" s="192"/>
    </row>
    <row r="2" spans="1:9">
      <c r="I2" s="1"/>
    </row>
    <row r="3" spans="1:9" s="49" customFormat="1" ht="27" customHeight="1">
      <c r="A3" s="193" t="s">
        <v>337</v>
      </c>
      <c r="B3" s="172" t="s">
        <v>1</v>
      </c>
      <c r="C3" s="172" t="s">
        <v>3</v>
      </c>
      <c r="D3" s="172" t="s">
        <v>4</v>
      </c>
      <c r="E3" s="193" t="s">
        <v>338</v>
      </c>
      <c r="F3" s="193" t="s">
        <v>339</v>
      </c>
      <c r="G3" s="172" t="s">
        <v>129</v>
      </c>
      <c r="H3" s="172" t="s">
        <v>6</v>
      </c>
      <c r="I3" s="172" t="s">
        <v>7</v>
      </c>
    </row>
    <row r="4" spans="1:9" s="49" customFormat="1" ht="37.5" customHeight="1">
      <c r="A4" s="193"/>
      <c r="B4" s="172"/>
      <c r="C4" s="172"/>
      <c r="D4" s="172"/>
      <c r="E4" s="193"/>
      <c r="F4" s="193"/>
      <c r="G4" s="172"/>
      <c r="H4" s="172"/>
      <c r="I4" s="172"/>
    </row>
    <row r="5" spans="1:9" s="99" customFormat="1" ht="33">
      <c r="A5" s="50">
        <v>1</v>
      </c>
      <c r="B5" s="8" t="s">
        <v>131</v>
      </c>
      <c r="C5" s="52" t="s">
        <v>113</v>
      </c>
      <c r="D5" s="52" t="s">
        <v>501</v>
      </c>
      <c r="E5" s="52" t="s">
        <v>88</v>
      </c>
      <c r="F5" s="118" t="s">
        <v>502</v>
      </c>
      <c r="G5" s="8" t="s">
        <v>503</v>
      </c>
      <c r="H5" s="8" t="s">
        <v>340</v>
      </c>
      <c r="I5" s="62">
        <v>605000</v>
      </c>
    </row>
    <row r="6" spans="1:9" s="99" customFormat="1" ht="33">
      <c r="A6" s="50">
        <v>2</v>
      </c>
      <c r="B6" s="8" t="s">
        <v>132</v>
      </c>
      <c r="C6" s="52" t="s">
        <v>113</v>
      </c>
      <c r="D6" s="52" t="s">
        <v>504</v>
      </c>
      <c r="E6" s="52" t="s">
        <v>83</v>
      </c>
      <c r="F6" s="6" t="s">
        <v>497</v>
      </c>
      <c r="G6" s="8" t="s">
        <v>505</v>
      </c>
      <c r="H6" s="8" t="s">
        <v>340</v>
      </c>
      <c r="I6" s="62">
        <v>650000</v>
      </c>
    </row>
    <row r="7" spans="1:9" s="99" customFormat="1" ht="33.75" customHeight="1">
      <c r="A7" s="50">
        <v>3</v>
      </c>
      <c r="B7" s="8" t="s">
        <v>134</v>
      </c>
      <c r="C7" s="52" t="s">
        <v>113</v>
      </c>
      <c r="D7" s="52" t="s">
        <v>506</v>
      </c>
      <c r="E7" s="52" t="s">
        <v>83</v>
      </c>
      <c r="F7" s="52" t="s">
        <v>507</v>
      </c>
      <c r="G7" s="8" t="s">
        <v>508</v>
      </c>
      <c r="H7" s="8" t="s">
        <v>340</v>
      </c>
      <c r="I7" s="63">
        <v>613000</v>
      </c>
    </row>
    <row r="8" spans="1:9" s="3" customFormat="1">
      <c r="A8" s="172" t="s">
        <v>114</v>
      </c>
      <c r="B8" s="172"/>
      <c r="C8" s="172"/>
      <c r="D8" s="172"/>
      <c r="E8" s="172"/>
      <c r="F8" s="172"/>
      <c r="G8" s="172"/>
      <c r="H8" s="172"/>
      <c r="I8" s="59">
        <f>SUM(I5:I7)</f>
        <v>1868000</v>
      </c>
    </row>
    <row r="9" spans="1:9" s="99" customFormat="1" ht="66">
      <c r="A9" s="50">
        <v>4</v>
      </c>
      <c r="B9" s="8" t="s">
        <v>133</v>
      </c>
      <c r="C9" s="52" t="s">
        <v>509</v>
      </c>
      <c r="D9" s="52" t="s">
        <v>510</v>
      </c>
      <c r="E9" s="52" t="s">
        <v>511</v>
      </c>
      <c r="F9" s="64" t="s">
        <v>512</v>
      </c>
      <c r="G9" s="8" t="s">
        <v>513</v>
      </c>
      <c r="H9" s="8" t="s">
        <v>340</v>
      </c>
      <c r="I9" s="62">
        <v>1100000</v>
      </c>
    </row>
    <row r="10" spans="1:9" s="3" customFormat="1">
      <c r="A10" s="172" t="s">
        <v>114</v>
      </c>
      <c r="B10" s="172"/>
      <c r="C10" s="172"/>
      <c r="D10" s="172"/>
      <c r="E10" s="172"/>
      <c r="F10" s="172"/>
      <c r="G10" s="172"/>
      <c r="H10" s="172"/>
      <c r="I10" s="59">
        <f>SUM(I9)</f>
        <v>1100000</v>
      </c>
    </row>
    <row r="11" spans="1:9" s="99" customFormat="1" ht="49.5">
      <c r="A11" s="50">
        <v>5</v>
      </c>
      <c r="B11" s="8" t="s">
        <v>130</v>
      </c>
      <c r="C11" s="52" t="s">
        <v>91</v>
      </c>
      <c r="D11" s="52" t="s">
        <v>341</v>
      </c>
      <c r="E11" s="52" t="s">
        <v>83</v>
      </c>
      <c r="F11" s="6" t="s">
        <v>496</v>
      </c>
      <c r="G11" s="8" t="s">
        <v>342</v>
      </c>
      <c r="H11" s="8" t="s">
        <v>340</v>
      </c>
      <c r="I11" s="62">
        <v>530000</v>
      </c>
    </row>
    <row r="12" spans="1:9" s="54" customFormat="1">
      <c r="A12" s="178" t="s">
        <v>81</v>
      </c>
      <c r="B12" s="178"/>
      <c r="C12" s="178"/>
      <c r="D12" s="53">
        <f>SUM(D11)</f>
        <v>0</v>
      </c>
      <c r="E12" s="53">
        <f t="shared" ref="E12" si="0">SUM(E11)</f>
        <v>0</v>
      </c>
      <c r="F12" s="53">
        <f t="shared" ref="F12" si="1">SUM(F11)</f>
        <v>0</v>
      </c>
      <c r="G12" s="53">
        <f t="shared" ref="G12" si="2">SUM(G11)</f>
        <v>0</v>
      </c>
      <c r="H12" s="53">
        <f t="shared" ref="H12" si="3">SUM(H11)</f>
        <v>0</v>
      </c>
      <c r="I12" s="53">
        <f>SUM(I11)</f>
        <v>530000</v>
      </c>
    </row>
    <row r="13" spans="1:9" ht="33">
      <c r="A13" s="121">
        <v>6</v>
      </c>
      <c r="B13" s="20" t="s">
        <v>519</v>
      </c>
      <c r="C13" s="120" t="s">
        <v>75</v>
      </c>
      <c r="D13" s="122" t="s">
        <v>525</v>
      </c>
      <c r="E13" s="120" t="s">
        <v>98</v>
      </c>
      <c r="F13" s="6" t="s">
        <v>523</v>
      </c>
      <c r="G13" s="20" t="s">
        <v>520</v>
      </c>
      <c r="H13" s="20" t="s">
        <v>522</v>
      </c>
      <c r="I13" s="86">
        <v>853000</v>
      </c>
    </row>
    <row r="14" spans="1:9" ht="33">
      <c r="A14" s="121">
        <v>7</v>
      </c>
      <c r="B14" s="20" t="s">
        <v>601</v>
      </c>
      <c r="C14" s="119" t="s">
        <v>75</v>
      </c>
      <c r="D14" s="119" t="s">
        <v>203</v>
      </c>
      <c r="E14" s="119" t="s">
        <v>98</v>
      </c>
      <c r="F14" s="6" t="s">
        <v>524</v>
      </c>
      <c r="G14" s="20" t="s">
        <v>526</v>
      </c>
      <c r="H14" s="20" t="s">
        <v>521</v>
      </c>
      <c r="I14" s="86">
        <v>580000</v>
      </c>
    </row>
    <row r="15" spans="1:9" s="54" customFormat="1">
      <c r="A15" s="178" t="s">
        <v>81</v>
      </c>
      <c r="B15" s="178"/>
      <c r="C15" s="178"/>
      <c r="D15" s="53">
        <f>SUM(D14)</f>
        <v>0</v>
      </c>
      <c r="E15" s="53">
        <f t="shared" ref="E15:H15" si="4">SUM(E14)</f>
        <v>0</v>
      </c>
      <c r="F15" s="53">
        <f t="shared" si="4"/>
        <v>0</v>
      </c>
      <c r="G15" s="53">
        <f t="shared" si="4"/>
        <v>0</v>
      </c>
      <c r="H15" s="53">
        <f t="shared" si="4"/>
        <v>0</v>
      </c>
      <c r="I15" s="53">
        <f>SUM(I13:I14)</f>
        <v>1433000</v>
      </c>
    </row>
    <row r="16" spans="1:9" s="54" customFormat="1" ht="18" customHeight="1">
      <c r="A16" s="191" t="s">
        <v>23</v>
      </c>
      <c r="B16" s="191"/>
      <c r="C16" s="191"/>
      <c r="D16" s="191"/>
      <c r="E16" s="191"/>
      <c r="F16" s="191"/>
      <c r="G16" s="191"/>
      <c r="H16" s="191"/>
      <c r="I16" s="150">
        <f>SUM(I15,I12,I10,I8)</f>
        <v>4931000</v>
      </c>
    </row>
  </sheetData>
  <mergeCells count="15">
    <mergeCell ref="A1:I1"/>
    <mergeCell ref="A3:A4"/>
    <mergeCell ref="B3:B4"/>
    <mergeCell ref="C3:C4"/>
    <mergeCell ref="D3:D4"/>
    <mergeCell ref="E3:E4"/>
    <mergeCell ref="F3:F4"/>
    <mergeCell ref="G3:G4"/>
    <mergeCell ref="H3:H4"/>
    <mergeCell ref="I3:I4"/>
    <mergeCell ref="A12:C12"/>
    <mergeCell ref="A16:H16"/>
    <mergeCell ref="A8:H8"/>
    <mergeCell ref="A10:H10"/>
    <mergeCell ref="A15:C15"/>
  </mergeCells>
  <phoneticPr fontId="4" type="noConversion"/>
  <hyperlinks>
    <hyperlink ref="F5" r:id="rId1" xr:uid="{7310EC64-1938-4B79-8D7F-ACC7B9EA0762}"/>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9C60-9CB5-463A-95AF-CC0BCCE16A0F}">
  <dimension ref="A1:H5"/>
  <sheetViews>
    <sheetView workbookViewId="0">
      <selection sqref="A1:H1"/>
    </sheetView>
  </sheetViews>
  <sheetFormatPr defaultColWidth="9" defaultRowHeight="16.5"/>
  <cols>
    <col min="1" max="1" width="9.125" style="12" bestFit="1" customWidth="1"/>
    <col min="2" max="2" width="28.375" style="12" customWidth="1"/>
    <col min="3" max="3" width="40.5" style="12" customWidth="1"/>
    <col min="4" max="4" width="20.625" style="12" customWidth="1"/>
    <col min="5" max="5" width="13.625" style="12" customWidth="1"/>
    <col min="6" max="6" width="17.375" style="12" bestFit="1" customWidth="1"/>
    <col min="7" max="7" width="19.375" style="12" bestFit="1" customWidth="1"/>
    <col min="8" max="8" width="13.625" style="12" customWidth="1"/>
    <col min="9" max="16384" width="9" style="12"/>
  </cols>
  <sheetData>
    <row r="1" spans="1:8" ht="21">
      <c r="A1" s="183" t="s">
        <v>642</v>
      </c>
      <c r="B1" s="183"/>
      <c r="C1" s="183"/>
      <c r="D1" s="183"/>
      <c r="E1" s="183"/>
      <c r="F1" s="183"/>
      <c r="G1" s="183"/>
      <c r="H1" s="183"/>
    </row>
    <row r="2" spans="1:8" s="3" customFormat="1" ht="15.75">
      <c r="A2" s="172" t="s">
        <v>0</v>
      </c>
      <c r="B2" s="172" t="s">
        <v>1</v>
      </c>
      <c r="C2" s="172" t="s">
        <v>2</v>
      </c>
      <c r="D2" s="172" t="s">
        <v>3</v>
      </c>
      <c r="E2" s="172" t="s">
        <v>4</v>
      </c>
      <c r="F2" s="195" t="s">
        <v>20</v>
      </c>
      <c r="G2" s="172" t="s">
        <v>6</v>
      </c>
      <c r="H2" s="172" t="s">
        <v>7</v>
      </c>
    </row>
    <row r="3" spans="1:8" s="3" customFormat="1" ht="15.75">
      <c r="A3" s="172"/>
      <c r="B3" s="172"/>
      <c r="C3" s="172"/>
      <c r="D3" s="172"/>
      <c r="E3" s="172"/>
      <c r="F3" s="172"/>
      <c r="G3" s="172"/>
      <c r="H3" s="172"/>
    </row>
    <row r="4" spans="1:8" s="3" customFormat="1" ht="28.5">
      <c r="A4" s="4">
        <v>1</v>
      </c>
      <c r="B4" s="13" t="s">
        <v>25</v>
      </c>
      <c r="C4" s="18" t="s">
        <v>24</v>
      </c>
      <c r="D4" s="14" t="s">
        <v>21</v>
      </c>
      <c r="E4" s="14" t="s">
        <v>22</v>
      </c>
      <c r="F4" s="18" t="s">
        <v>11</v>
      </c>
      <c r="G4" s="14" t="s">
        <v>26</v>
      </c>
      <c r="H4" s="15">
        <v>2300000</v>
      </c>
    </row>
    <row r="5" spans="1:8">
      <c r="A5" s="194" t="s">
        <v>23</v>
      </c>
      <c r="B5" s="174"/>
      <c r="C5" s="174"/>
      <c r="D5" s="174"/>
      <c r="E5" s="174"/>
      <c r="F5" s="174"/>
      <c r="G5" s="174"/>
      <c r="H5" s="19">
        <f>SUM(H4)</f>
        <v>2300000</v>
      </c>
    </row>
  </sheetData>
  <mergeCells count="10">
    <mergeCell ref="A5:G5"/>
    <mergeCell ref="A1:H1"/>
    <mergeCell ref="A2:A3"/>
    <mergeCell ref="B2:B3"/>
    <mergeCell ref="C2:C3"/>
    <mergeCell ref="D2:D3"/>
    <mergeCell ref="E2:E3"/>
    <mergeCell ref="F2:F3"/>
    <mergeCell ref="G2:G3"/>
    <mergeCell ref="H2:H3"/>
  </mergeCells>
  <phoneticPr fontId="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EB0C-A701-45EF-A799-6FBE360EBCF7}">
  <dimension ref="A1:M61"/>
  <sheetViews>
    <sheetView zoomScale="91" zoomScaleNormal="91" workbookViewId="0">
      <selection activeCell="F31" sqref="F31"/>
    </sheetView>
  </sheetViews>
  <sheetFormatPr defaultRowHeight="15.75"/>
  <cols>
    <col min="1" max="1" width="9.25" style="49" bestFit="1" customWidth="1"/>
    <col min="2" max="2" width="22.25" style="49" bestFit="1" customWidth="1"/>
    <col min="3" max="3" width="9" style="49"/>
    <col min="4" max="4" width="33.875" style="49" bestFit="1" customWidth="1"/>
    <col min="5" max="5" width="9" style="49"/>
    <col min="6" max="6" width="33.875" style="49" bestFit="1" customWidth="1"/>
    <col min="7" max="7" width="55" style="1" customWidth="1"/>
    <col min="8" max="8" width="11.25" style="49" bestFit="1" customWidth="1"/>
    <col min="9" max="9" width="14.875" style="49" bestFit="1" customWidth="1"/>
    <col min="10" max="10" width="10.75" style="49" bestFit="1" customWidth="1"/>
    <col min="11" max="11" width="10.875" style="49" bestFit="1" customWidth="1"/>
    <col min="12" max="12" width="15.625" style="49" bestFit="1" customWidth="1"/>
    <col min="13" max="248" width="9" style="49"/>
    <col min="249" max="249" width="22.25" style="49" bestFit="1" customWidth="1"/>
    <col min="250" max="251" width="9" style="49"/>
    <col min="252" max="252" width="22.25" style="49" bestFit="1" customWidth="1"/>
    <col min="253" max="254" width="9" style="49"/>
    <col min="255" max="255" width="22.25" style="49" bestFit="1" customWidth="1"/>
    <col min="256" max="256" width="38.375" style="49" bestFit="1" customWidth="1"/>
    <col min="257" max="257" width="11.25" style="49" bestFit="1" customWidth="1"/>
    <col min="258" max="258" width="14.625" style="49" bestFit="1" customWidth="1"/>
    <col min="259" max="259" width="10.5" style="49" bestFit="1" customWidth="1"/>
    <col min="260" max="260" width="9.5" style="49" bestFit="1" customWidth="1"/>
    <col min="261" max="261" width="15.625" style="49" bestFit="1" customWidth="1"/>
    <col min="262" max="504" width="9" style="49"/>
    <col min="505" max="505" width="22.25" style="49" bestFit="1" customWidth="1"/>
    <col min="506" max="507" width="9" style="49"/>
    <col min="508" max="508" width="22.25" style="49" bestFit="1" customWidth="1"/>
    <col min="509" max="510" width="9" style="49"/>
    <col min="511" max="511" width="22.25" style="49" bestFit="1" customWidth="1"/>
    <col min="512" max="512" width="38.375" style="49" bestFit="1" customWidth="1"/>
    <col min="513" max="513" width="11.25" style="49" bestFit="1" customWidth="1"/>
    <col min="514" max="514" width="14.625" style="49" bestFit="1" customWidth="1"/>
    <col min="515" max="515" width="10.5" style="49" bestFit="1" customWidth="1"/>
    <col min="516" max="516" width="9.5" style="49" bestFit="1" customWidth="1"/>
    <col min="517" max="517" width="15.625" style="49" bestFit="1" customWidth="1"/>
    <col min="518" max="760" width="9" style="49"/>
    <col min="761" max="761" width="22.25" style="49" bestFit="1" customWidth="1"/>
    <col min="762" max="763" width="9" style="49"/>
    <col min="764" max="764" width="22.25" style="49" bestFit="1" customWidth="1"/>
    <col min="765" max="766" width="9" style="49"/>
    <col min="767" max="767" width="22.25" style="49" bestFit="1" customWidth="1"/>
    <col min="768" max="768" width="38.375" style="49" bestFit="1" customWidth="1"/>
    <col min="769" max="769" width="11.25" style="49" bestFit="1" customWidth="1"/>
    <col min="770" max="770" width="14.625" style="49" bestFit="1" customWidth="1"/>
    <col min="771" max="771" width="10.5" style="49" bestFit="1" customWidth="1"/>
    <col min="772" max="772" width="9.5" style="49" bestFit="1" customWidth="1"/>
    <col min="773" max="773" width="15.625" style="49" bestFit="1" customWidth="1"/>
    <col min="774" max="1016" width="9" style="49"/>
    <col min="1017" max="1017" width="22.25" style="49" bestFit="1" customWidth="1"/>
    <col min="1018" max="1019" width="9" style="49"/>
    <col min="1020" max="1020" width="22.25" style="49" bestFit="1" customWidth="1"/>
    <col min="1021" max="1022" width="9" style="49"/>
    <col min="1023" max="1023" width="22.25" style="49" bestFit="1" customWidth="1"/>
    <col min="1024" max="1024" width="38.375" style="49" bestFit="1" customWidth="1"/>
    <col min="1025" max="1025" width="11.25" style="49" bestFit="1" customWidth="1"/>
    <col min="1026" max="1026" width="14.625" style="49" bestFit="1" customWidth="1"/>
    <col min="1027" max="1027" width="10.5" style="49" bestFit="1" customWidth="1"/>
    <col min="1028" max="1028" width="9.5" style="49" bestFit="1" customWidth="1"/>
    <col min="1029" max="1029" width="15.625" style="49" bestFit="1" customWidth="1"/>
    <col min="1030" max="1272" width="9" style="49"/>
    <col min="1273" max="1273" width="22.25" style="49" bestFit="1" customWidth="1"/>
    <col min="1274" max="1275" width="9" style="49"/>
    <col min="1276" max="1276" width="22.25" style="49" bestFit="1" customWidth="1"/>
    <col min="1277" max="1278" width="9" style="49"/>
    <col min="1279" max="1279" width="22.25" style="49" bestFit="1" customWidth="1"/>
    <col min="1280" max="1280" width="38.375" style="49" bestFit="1" customWidth="1"/>
    <col min="1281" max="1281" width="11.25" style="49" bestFit="1" customWidth="1"/>
    <col min="1282" max="1282" width="14.625" style="49" bestFit="1" customWidth="1"/>
    <col min="1283" max="1283" width="10.5" style="49" bestFit="1" customWidth="1"/>
    <col min="1284" max="1284" width="9.5" style="49" bestFit="1" customWidth="1"/>
    <col min="1285" max="1285" width="15.625" style="49" bestFit="1" customWidth="1"/>
    <col min="1286" max="1528" width="9" style="49"/>
    <col min="1529" max="1529" width="22.25" style="49" bestFit="1" customWidth="1"/>
    <col min="1530" max="1531" width="9" style="49"/>
    <col min="1532" max="1532" width="22.25" style="49" bestFit="1" customWidth="1"/>
    <col min="1533" max="1534" width="9" style="49"/>
    <col min="1535" max="1535" width="22.25" style="49" bestFit="1" customWidth="1"/>
    <col min="1536" max="1536" width="38.375" style="49" bestFit="1" customWidth="1"/>
    <col min="1537" max="1537" width="11.25" style="49" bestFit="1" customWidth="1"/>
    <col min="1538" max="1538" width="14.625" style="49" bestFit="1" customWidth="1"/>
    <col min="1539" max="1539" width="10.5" style="49" bestFit="1" customWidth="1"/>
    <col min="1540" max="1540" width="9.5" style="49" bestFit="1" customWidth="1"/>
    <col min="1541" max="1541" width="15.625" style="49" bestFit="1" customWidth="1"/>
    <col min="1542" max="1784" width="9" style="49"/>
    <col min="1785" max="1785" width="22.25" style="49" bestFit="1" customWidth="1"/>
    <col min="1786" max="1787" width="9" style="49"/>
    <col min="1788" max="1788" width="22.25" style="49" bestFit="1" customWidth="1"/>
    <col min="1789" max="1790" width="9" style="49"/>
    <col min="1791" max="1791" width="22.25" style="49" bestFit="1" customWidth="1"/>
    <col min="1792" max="1792" width="38.375" style="49" bestFit="1" customWidth="1"/>
    <col min="1793" max="1793" width="11.25" style="49" bestFit="1" customWidth="1"/>
    <col min="1794" max="1794" width="14.625" style="49" bestFit="1" customWidth="1"/>
    <col min="1795" max="1795" width="10.5" style="49" bestFit="1" customWidth="1"/>
    <col min="1796" max="1796" width="9.5" style="49" bestFit="1" customWidth="1"/>
    <col min="1797" max="1797" width="15.625" style="49" bestFit="1" customWidth="1"/>
    <col min="1798" max="2040" width="9" style="49"/>
    <col min="2041" max="2041" width="22.25" style="49" bestFit="1" customWidth="1"/>
    <col min="2042" max="2043" width="9" style="49"/>
    <col min="2044" max="2044" width="22.25" style="49" bestFit="1" customWidth="1"/>
    <col min="2045" max="2046" width="9" style="49"/>
    <col min="2047" max="2047" width="22.25" style="49" bestFit="1" customWidth="1"/>
    <col min="2048" max="2048" width="38.375" style="49" bestFit="1" customWidth="1"/>
    <col min="2049" max="2049" width="11.25" style="49" bestFit="1" customWidth="1"/>
    <col min="2050" max="2050" width="14.625" style="49" bestFit="1" customWidth="1"/>
    <col min="2051" max="2051" width="10.5" style="49" bestFit="1" customWidth="1"/>
    <col min="2052" max="2052" width="9.5" style="49" bestFit="1" customWidth="1"/>
    <col min="2053" max="2053" width="15.625" style="49" bestFit="1" customWidth="1"/>
    <col min="2054" max="2296" width="9" style="49"/>
    <col min="2297" max="2297" width="22.25" style="49" bestFit="1" customWidth="1"/>
    <col min="2298" max="2299" width="9" style="49"/>
    <col min="2300" max="2300" width="22.25" style="49" bestFit="1" customWidth="1"/>
    <col min="2301" max="2302" width="9" style="49"/>
    <col min="2303" max="2303" width="22.25" style="49" bestFit="1" customWidth="1"/>
    <col min="2304" max="2304" width="38.375" style="49" bestFit="1" customWidth="1"/>
    <col min="2305" max="2305" width="11.25" style="49" bestFit="1" customWidth="1"/>
    <col min="2306" max="2306" width="14.625" style="49" bestFit="1" customWidth="1"/>
    <col min="2307" max="2307" width="10.5" style="49" bestFit="1" customWidth="1"/>
    <col min="2308" max="2308" width="9.5" style="49" bestFit="1" customWidth="1"/>
    <col min="2309" max="2309" width="15.625" style="49" bestFit="1" customWidth="1"/>
    <col min="2310" max="2552" width="9" style="49"/>
    <col min="2553" max="2553" width="22.25" style="49" bestFit="1" customWidth="1"/>
    <col min="2554" max="2555" width="9" style="49"/>
    <col min="2556" max="2556" width="22.25" style="49" bestFit="1" customWidth="1"/>
    <col min="2557" max="2558" width="9" style="49"/>
    <col min="2559" max="2559" width="22.25" style="49" bestFit="1" customWidth="1"/>
    <col min="2560" max="2560" width="38.375" style="49" bestFit="1" customWidth="1"/>
    <col min="2561" max="2561" width="11.25" style="49" bestFit="1" customWidth="1"/>
    <col min="2562" max="2562" width="14.625" style="49" bestFit="1" customWidth="1"/>
    <col min="2563" max="2563" width="10.5" style="49" bestFit="1" customWidth="1"/>
    <col min="2564" max="2564" width="9.5" style="49" bestFit="1" customWidth="1"/>
    <col min="2565" max="2565" width="15.625" style="49" bestFit="1" customWidth="1"/>
    <col min="2566" max="2808" width="9" style="49"/>
    <col min="2809" max="2809" width="22.25" style="49" bestFit="1" customWidth="1"/>
    <col min="2810" max="2811" width="9" style="49"/>
    <col min="2812" max="2812" width="22.25" style="49" bestFit="1" customWidth="1"/>
    <col min="2813" max="2814" width="9" style="49"/>
    <col min="2815" max="2815" width="22.25" style="49" bestFit="1" customWidth="1"/>
    <col min="2816" max="2816" width="38.375" style="49" bestFit="1" customWidth="1"/>
    <col min="2817" max="2817" width="11.25" style="49" bestFit="1" customWidth="1"/>
    <col min="2818" max="2818" width="14.625" style="49" bestFit="1" customWidth="1"/>
    <col min="2819" max="2819" width="10.5" style="49" bestFit="1" customWidth="1"/>
    <col min="2820" max="2820" width="9.5" style="49" bestFit="1" customWidth="1"/>
    <col min="2821" max="2821" width="15.625" style="49" bestFit="1" customWidth="1"/>
    <col min="2822" max="3064" width="9" style="49"/>
    <col min="3065" max="3065" width="22.25" style="49" bestFit="1" customWidth="1"/>
    <col min="3066" max="3067" width="9" style="49"/>
    <col min="3068" max="3068" width="22.25" style="49" bestFit="1" customWidth="1"/>
    <col min="3069" max="3070" width="9" style="49"/>
    <col min="3071" max="3071" width="22.25" style="49" bestFit="1" customWidth="1"/>
    <col min="3072" max="3072" width="38.375" style="49" bestFit="1" customWidth="1"/>
    <col min="3073" max="3073" width="11.25" style="49" bestFit="1" customWidth="1"/>
    <col min="3074" max="3074" width="14.625" style="49" bestFit="1" customWidth="1"/>
    <col min="3075" max="3075" width="10.5" style="49" bestFit="1" customWidth="1"/>
    <col min="3076" max="3076" width="9.5" style="49" bestFit="1" customWidth="1"/>
    <col min="3077" max="3077" width="15.625" style="49" bestFit="1" customWidth="1"/>
    <col min="3078" max="3320" width="9" style="49"/>
    <col min="3321" max="3321" width="22.25" style="49" bestFit="1" customWidth="1"/>
    <col min="3322" max="3323" width="9" style="49"/>
    <col min="3324" max="3324" width="22.25" style="49" bestFit="1" customWidth="1"/>
    <col min="3325" max="3326" width="9" style="49"/>
    <col min="3327" max="3327" width="22.25" style="49" bestFit="1" customWidth="1"/>
    <col min="3328" max="3328" width="38.375" style="49" bestFit="1" customWidth="1"/>
    <col min="3329" max="3329" width="11.25" style="49" bestFit="1" customWidth="1"/>
    <col min="3330" max="3330" width="14.625" style="49" bestFit="1" customWidth="1"/>
    <col min="3331" max="3331" width="10.5" style="49" bestFit="1" customWidth="1"/>
    <col min="3332" max="3332" width="9.5" style="49" bestFit="1" customWidth="1"/>
    <col min="3333" max="3333" width="15.625" style="49" bestFit="1" customWidth="1"/>
    <col min="3334" max="3576" width="9" style="49"/>
    <col min="3577" max="3577" width="22.25" style="49" bestFit="1" customWidth="1"/>
    <col min="3578" max="3579" width="9" style="49"/>
    <col min="3580" max="3580" width="22.25" style="49" bestFit="1" customWidth="1"/>
    <col min="3581" max="3582" width="9" style="49"/>
    <col min="3583" max="3583" width="22.25" style="49" bestFit="1" customWidth="1"/>
    <col min="3584" max="3584" width="38.375" style="49" bestFit="1" customWidth="1"/>
    <col min="3585" max="3585" width="11.25" style="49" bestFit="1" customWidth="1"/>
    <col min="3586" max="3586" width="14.625" style="49" bestFit="1" customWidth="1"/>
    <col min="3587" max="3587" width="10.5" style="49" bestFit="1" customWidth="1"/>
    <col min="3588" max="3588" width="9.5" style="49" bestFit="1" customWidth="1"/>
    <col min="3589" max="3589" width="15.625" style="49" bestFit="1" customWidth="1"/>
    <col min="3590" max="3832" width="9" style="49"/>
    <col min="3833" max="3833" width="22.25" style="49" bestFit="1" customWidth="1"/>
    <col min="3834" max="3835" width="9" style="49"/>
    <col min="3836" max="3836" width="22.25" style="49" bestFit="1" customWidth="1"/>
    <col min="3837" max="3838" width="9" style="49"/>
    <col min="3839" max="3839" width="22.25" style="49" bestFit="1" customWidth="1"/>
    <col min="3840" max="3840" width="38.375" style="49" bestFit="1" customWidth="1"/>
    <col min="3841" max="3841" width="11.25" style="49" bestFit="1" customWidth="1"/>
    <col min="3842" max="3842" width="14.625" style="49" bestFit="1" customWidth="1"/>
    <col min="3843" max="3843" width="10.5" style="49" bestFit="1" customWidth="1"/>
    <col min="3844" max="3844" width="9.5" style="49" bestFit="1" customWidth="1"/>
    <col min="3845" max="3845" width="15.625" style="49" bestFit="1" customWidth="1"/>
    <col min="3846" max="4088" width="9" style="49"/>
    <col min="4089" max="4089" width="22.25" style="49" bestFit="1" customWidth="1"/>
    <col min="4090" max="4091" width="9" style="49"/>
    <col min="4092" max="4092" width="22.25" style="49" bestFit="1" customWidth="1"/>
    <col min="4093" max="4094" width="9" style="49"/>
    <col min="4095" max="4095" width="22.25" style="49" bestFit="1" customWidth="1"/>
    <col min="4096" max="4096" width="38.375" style="49" bestFit="1" customWidth="1"/>
    <col min="4097" max="4097" width="11.25" style="49" bestFit="1" customWidth="1"/>
    <col min="4098" max="4098" width="14.625" style="49" bestFit="1" customWidth="1"/>
    <col min="4099" max="4099" width="10.5" style="49" bestFit="1" customWidth="1"/>
    <col min="4100" max="4100" width="9.5" style="49" bestFit="1" customWidth="1"/>
    <col min="4101" max="4101" width="15.625" style="49" bestFit="1" customWidth="1"/>
    <col min="4102" max="4344" width="9" style="49"/>
    <col min="4345" max="4345" width="22.25" style="49" bestFit="1" customWidth="1"/>
    <col min="4346" max="4347" width="9" style="49"/>
    <col min="4348" max="4348" width="22.25" style="49" bestFit="1" customWidth="1"/>
    <col min="4349" max="4350" width="9" style="49"/>
    <col min="4351" max="4351" width="22.25" style="49" bestFit="1" customWidth="1"/>
    <col min="4352" max="4352" width="38.375" style="49" bestFit="1" customWidth="1"/>
    <col min="4353" max="4353" width="11.25" style="49" bestFit="1" customWidth="1"/>
    <col min="4354" max="4354" width="14.625" style="49" bestFit="1" customWidth="1"/>
    <col min="4355" max="4355" width="10.5" style="49" bestFit="1" customWidth="1"/>
    <col min="4356" max="4356" width="9.5" style="49" bestFit="1" customWidth="1"/>
    <col min="4357" max="4357" width="15.625" style="49" bestFit="1" customWidth="1"/>
    <col min="4358" max="4600" width="9" style="49"/>
    <col min="4601" max="4601" width="22.25" style="49" bestFit="1" customWidth="1"/>
    <col min="4602" max="4603" width="9" style="49"/>
    <col min="4604" max="4604" width="22.25" style="49" bestFit="1" customWidth="1"/>
    <col min="4605" max="4606" width="9" style="49"/>
    <col min="4607" max="4607" width="22.25" style="49" bestFit="1" customWidth="1"/>
    <col min="4608" max="4608" width="38.375" style="49" bestFit="1" customWidth="1"/>
    <col min="4609" max="4609" width="11.25" style="49" bestFit="1" customWidth="1"/>
    <col min="4610" max="4610" width="14.625" style="49" bestFit="1" customWidth="1"/>
    <col min="4611" max="4611" width="10.5" style="49" bestFit="1" customWidth="1"/>
    <col min="4612" max="4612" width="9.5" style="49" bestFit="1" customWidth="1"/>
    <col min="4613" max="4613" width="15.625" style="49" bestFit="1" customWidth="1"/>
    <col min="4614" max="4856" width="9" style="49"/>
    <col min="4857" max="4857" width="22.25" style="49" bestFit="1" customWidth="1"/>
    <col min="4858" max="4859" width="9" style="49"/>
    <col min="4860" max="4860" width="22.25" style="49" bestFit="1" customWidth="1"/>
    <col min="4861" max="4862" width="9" style="49"/>
    <col min="4863" max="4863" width="22.25" style="49" bestFit="1" customWidth="1"/>
    <col min="4864" max="4864" width="38.375" style="49" bestFit="1" customWidth="1"/>
    <col min="4865" max="4865" width="11.25" style="49" bestFit="1" customWidth="1"/>
    <col min="4866" max="4866" width="14.625" style="49" bestFit="1" customWidth="1"/>
    <col min="4867" max="4867" width="10.5" style="49" bestFit="1" customWidth="1"/>
    <col min="4868" max="4868" width="9.5" style="49" bestFit="1" customWidth="1"/>
    <col min="4869" max="4869" width="15.625" style="49" bestFit="1" customWidth="1"/>
    <col min="4870" max="5112" width="9" style="49"/>
    <col min="5113" max="5113" width="22.25" style="49" bestFit="1" customWidth="1"/>
    <col min="5114" max="5115" width="9" style="49"/>
    <col min="5116" max="5116" width="22.25" style="49" bestFit="1" customWidth="1"/>
    <col min="5117" max="5118" width="9" style="49"/>
    <col min="5119" max="5119" width="22.25" style="49" bestFit="1" customWidth="1"/>
    <col min="5120" max="5120" width="38.375" style="49" bestFit="1" customWidth="1"/>
    <col min="5121" max="5121" width="11.25" style="49" bestFit="1" customWidth="1"/>
    <col min="5122" max="5122" width="14.625" style="49" bestFit="1" customWidth="1"/>
    <col min="5123" max="5123" width="10.5" style="49" bestFit="1" customWidth="1"/>
    <col min="5124" max="5124" width="9.5" style="49" bestFit="1" customWidth="1"/>
    <col min="5125" max="5125" width="15.625" style="49" bestFit="1" customWidth="1"/>
    <col min="5126" max="5368" width="9" style="49"/>
    <col min="5369" max="5369" width="22.25" style="49" bestFit="1" customWidth="1"/>
    <col min="5370" max="5371" width="9" style="49"/>
    <col min="5372" max="5372" width="22.25" style="49" bestFit="1" customWidth="1"/>
    <col min="5373" max="5374" width="9" style="49"/>
    <col min="5375" max="5375" width="22.25" style="49" bestFit="1" customWidth="1"/>
    <col min="5376" max="5376" width="38.375" style="49" bestFit="1" customWidth="1"/>
    <col min="5377" max="5377" width="11.25" style="49" bestFit="1" customWidth="1"/>
    <col min="5378" max="5378" width="14.625" style="49" bestFit="1" customWidth="1"/>
    <col min="5379" max="5379" width="10.5" style="49" bestFit="1" customWidth="1"/>
    <col min="5380" max="5380" width="9.5" style="49" bestFit="1" customWidth="1"/>
    <col min="5381" max="5381" width="15.625" style="49" bestFit="1" customWidth="1"/>
    <col min="5382" max="5624" width="9" style="49"/>
    <col min="5625" max="5625" width="22.25" style="49" bestFit="1" customWidth="1"/>
    <col min="5626" max="5627" width="9" style="49"/>
    <col min="5628" max="5628" width="22.25" style="49" bestFit="1" customWidth="1"/>
    <col min="5629" max="5630" width="9" style="49"/>
    <col min="5631" max="5631" width="22.25" style="49" bestFit="1" customWidth="1"/>
    <col min="5632" max="5632" width="38.375" style="49" bestFit="1" customWidth="1"/>
    <col min="5633" max="5633" width="11.25" style="49" bestFit="1" customWidth="1"/>
    <col min="5634" max="5634" width="14.625" style="49" bestFit="1" customWidth="1"/>
    <col min="5635" max="5635" width="10.5" style="49" bestFit="1" customWidth="1"/>
    <col min="5636" max="5636" width="9.5" style="49" bestFit="1" customWidth="1"/>
    <col min="5637" max="5637" width="15.625" style="49" bestFit="1" customWidth="1"/>
    <col min="5638" max="5880" width="9" style="49"/>
    <col min="5881" max="5881" width="22.25" style="49" bestFit="1" customWidth="1"/>
    <col min="5882" max="5883" width="9" style="49"/>
    <col min="5884" max="5884" width="22.25" style="49" bestFit="1" customWidth="1"/>
    <col min="5885" max="5886" width="9" style="49"/>
    <col min="5887" max="5887" width="22.25" style="49" bestFit="1" customWidth="1"/>
    <col min="5888" max="5888" width="38.375" style="49" bestFit="1" customWidth="1"/>
    <col min="5889" max="5889" width="11.25" style="49" bestFit="1" customWidth="1"/>
    <col min="5890" max="5890" width="14.625" style="49" bestFit="1" customWidth="1"/>
    <col min="5891" max="5891" width="10.5" style="49" bestFit="1" customWidth="1"/>
    <col min="5892" max="5892" width="9.5" style="49" bestFit="1" customWidth="1"/>
    <col min="5893" max="5893" width="15.625" style="49" bestFit="1" customWidth="1"/>
    <col min="5894" max="6136" width="9" style="49"/>
    <col min="6137" max="6137" width="22.25" style="49" bestFit="1" customWidth="1"/>
    <col min="6138" max="6139" width="9" style="49"/>
    <col min="6140" max="6140" width="22.25" style="49" bestFit="1" customWidth="1"/>
    <col min="6141" max="6142" width="9" style="49"/>
    <col min="6143" max="6143" width="22.25" style="49" bestFit="1" customWidth="1"/>
    <col min="6144" max="6144" width="38.375" style="49" bestFit="1" customWidth="1"/>
    <col min="6145" max="6145" width="11.25" style="49" bestFit="1" customWidth="1"/>
    <col min="6146" max="6146" width="14.625" style="49" bestFit="1" customWidth="1"/>
    <col min="6147" max="6147" width="10.5" style="49" bestFit="1" customWidth="1"/>
    <col min="6148" max="6148" width="9.5" style="49" bestFit="1" customWidth="1"/>
    <col min="6149" max="6149" width="15.625" style="49" bestFit="1" customWidth="1"/>
    <col min="6150" max="6392" width="9" style="49"/>
    <col min="6393" max="6393" width="22.25" style="49" bestFit="1" customWidth="1"/>
    <col min="6394" max="6395" width="9" style="49"/>
    <col min="6396" max="6396" width="22.25" style="49" bestFit="1" customWidth="1"/>
    <col min="6397" max="6398" width="9" style="49"/>
    <col min="6399" max="6399" width="22.25" style="49" bestFit="1" customWidth="1"/>
    <col min="6400" max="6400" width="38.375" style="49" bestFit="1" customWidth="1"/>
    <col min="6401" max="6401" width="11.25" style="49" bestFit="1" customWidth="1"/>
    <col min="6402" max="6402" width="14.625" style="49" bestFit="1" customWidth="1"/>
    <col min="6403" max="6403" width="10.5" style="49" bestFit="1" customWidth="1"/>
    <col min="6404" max="6404" width="9.5" style="49" bestFit="1" customWidth="1"/>
    <col min="6405" max="6405" width="15.625" style="49" bestFit="1" customWidth="1"/>
    <col min="6406" max="6648" width="9" style="49"/>
    <col min="6649" max="6649" width="22.25" style="49" bestFit="1" customWidth="1"/>
    <col min="6650" max="6651" width="9" style="49"/>
    <col min="6652" max="6652" width="22.25" style="49" bestFit="1" customWidth="1"/>
    <col min="6653" max="6654" width="9" style="49"/>
    <col min="6655" max="6655" width="22.25" style="49" bestFit="1" customWidth="1"/>
    <col min="6656" max="6656" width="38.375" style="49" bestFit="1" customWidth="1"/>
    <col min="6657" max="6657" width="11.25" style="49" bestFit="1" customWidth="1"/>
    <col min="6658" max="6658" width="14.625" style="49" bestFit="1" customWidth="1"/>
    <col min="6659" max="6659" width="10.5" style="49" bestFit="1" customWidth="1"/>
    <col min="6660" max="6660" width="9.5" style="49" bestFit="1" customWidth="1"/>
    <col min="6661" max="6661" width="15.625" style="49" bestFit="1" customWidth="1"/>
    <col min="6662" max="6904" width="9" style="49"/>
    <col min="6905" max="6905" width="22.25" style="49" bestFit="1" customWidth="1"/>
    <col min="6906" max="6907" width="9" style="49"/>
    <col min="6908" max="6908" width="22.25" style="49" bestFit="1" customWidth="1"/>
    <col min="6909" max="6910" width="9" style="49"/>
    <col min="6911" max="6911" width="22.25" style="49" bestFit="1" customWidth="1"/>
    <col min="6912" max="6912" width="38.375" style="49" bestFit="1" customWidth="1"/>
    <col min="6913" max="6913" width="11.25" style="49" bestFit="1" customWidth="1"/>
    <col min="6914" max="6914" width="14.625" style="49" bestFit="1" customWidth="1"/>
    <col min="6915" max="6915" width="10.5" style="49" bestFit="1" customWidth="1"/>
    <col min="6916" max="6916" width="9.5" style="49" bestFit="1" customWidth="1"/>
    <col min="6917" max="6917" width="15.625" style="49" bestFit="1" customWidth="1"/>
    <col min="6918" max="7160" width="9" style="49"/>
    <col min="7161" max="7161" width="22.25" style="49" bestFit="1" customWidth="1"/>
    <col min="7162" max="7163" width="9" style="49"/>
    <col min="7164" max="7164" width="22.25" style="49" bestFit="1" customWidth="1"/>
    <col min="7165" max="7166" width="9" style="49"/>
    <col min="7167" max="7167" width="22.25" style="49" bestFit="1" customWidth="1"/>
    <col min="7168" max="7168" width="38.375" style="49" bestFit="1" customWidth="1"/>
    <col min="7169" max="7169" width="11.25" style="49" bestFit="1" customWidth="1"/>
    <col min="7170" max="7170" width="14.625" style="49" bestFit="1" customWidth="1"/>
    <col min="7171" max="7171" width="10.5" style="49" bestFit="1" customWidth="1"/>
    <col min="7172" max="7172" width="9.5" style="49" bestFit="1" customWidth="1"/>
    <col min="7173" max="7173" width="15.625" style="49" bestFit="1" customWidth="1"/>
    <col min="7174" max="7416" width="9" style="49"/>
    <col min="7417" max="7417" width="22.25" style="49" bestFit="1" customWidth="1"/>
    <col min="7418" max="7419" width="9" style="49"/>
    <col min="7420" max="7420" width="22.25" style="49" bestFit="1" customWidth="1"/>
    <col min="7421" max="7422" width="9" style="49"/>
    <col min="7423" max="7423" width="22.25" style="49" bestFit="1" customWidth="1"/>
    <col min="7424" max="7424" width="38.375" style="49" bestFit="1" customWidth="1"/>
    <col min="7425" max="7425" width="11.25" style="49" bestFit="1" customWidth="1"/>
    <col min="7426" max="7426" width="14.625" style="49" bestFit="1" customWidth="1"/>
    <col min="7427" max="7427" width="10.5" style="49" bestFit="1" customWidth="1"/>
    <col min="7428" max="7428" width="9.5" style="49" bestFit="1" customWidth="1"/>
    <col min="7429" max="7429" width="15.625" style="49" bestFit="1" customWidth="1"/>
    <col min="7430" max="7672" width="9" style="49"/>
    <col min="7673" max="7673" width="22.25" style="49" bestFit="1" customWidth="1"/>
    <col min="7674" max="7675" width="9" style="49"/>
    <col min="7676" max="7676" width="22.25" style="49" bestFit="1" customWidth="1"/>
    <col min="7677" max="7678" width="9" style="49"/>
    <col min="7679" max="7679" width="22.25" style="49" bestFit="1" customWidth="1"/>
    <col min="7680" max="7680" width="38.375" style="49" bestFit="1" customWidth="1"/>
    <col min="7681" max="7681" width="11.25" style="49" bestFit="1" customWidth="1"/>
    <col min="7682" max="7682" width="14.625" style="49" bestFit="1" customWidth="1"/>
    <col min="7683" max="7683" width="10.5" style="49" bestFit="1" customWidth="1"/>
    <col min="7684" max="7684" width="9.5" style="49" bestFit="1" customWidth="1"/>
    <col min="7685" max="7685" width="15.625" style="49" bestFit="1" customWidth="1"/>
    <col min="7686" max="7928" width="9" style="49"/>
    <col min="7929" max="7929" width="22.25" style="49" bestFit="1" customWidth="1"/>
    <col min="7930" max="7931" width="9" style="49"/>
    <col min="7932" max="7932" width="22.25" style="49" bestFit="1" customWidth="1"/>
    <col min="7933" max="7934" width="9" style="49"/>
    <col min="7935" max="7935" width="22.25" style="49" bestFit="1" customWidth="1"/>
    <col min="7936" max="7936" width="38.375" style="49" bestFit="1" customWidth="1"/>
    <col min="7937" max="7937" width="11.25" style="49" bestFit="1" customWidth="1"/>
    <col min="7938" max="7938" width="14.625" style="49" bestFit="1" customWidth="1"/>
    <col min="7939" max="7939" width="10.5" style="49" bestFit="1" customWidth="1"/>
    <col min="7940" max="7940" width="9.5" style="49" bestFit="1" customWidth="1"/>
    <col min="7941" max="7941" width="15.625" style="49" bestFit="1" customWidth="1"/>
    <col min="7942" max="8184" width="9" style="49"/>
    <col min="8185" max="8185" width="22.25" style="49" bestFit="1" customWidth="1"/>
    <col min="8186" max="8187" width="9" style="49"/>
    <col min="8188" max="8188" width="22.25" style="49" bestFit="1" customWidth="1"/>
    <col min="8189" max="8190" width="9" style="49"/>
    <col min="8191" max="8191" width="22.25" style="49" bestFit="1" customWidth="1"/>
    <col min="8192" max="8192" width="38.375" style="49" bestFit="1" customWidth="1"/>
    <col min="8193" max="8193" width="11.25" style="49" bestFit="1" customWidth="1"/>
    <col min="8194" max="8194" width="14.625" style="49" bestFit="1" customWidth="1"/>
    <col min="8195" max="8195" width="10.5" style="49" bestFit="1" customWidth="1"/>
    <col min="8196" max="8196" width="9.5" style="49" bestFit="1" customWidth="1"/>
    <col min="8197" max="8197" width="15.625" style="49" bestFit="1" customWidth="1"/>
    <col min="8198" max="8440" width="9" style="49"/>
    <col min="8441" max="8441" width="22.25" style="49" bestFit="1" customWidth="1"/>
    <col min="8442" max="8443" width="9" style="49"/>
    <col min="8444" max="8444" width="22.25" style="49" bestFit="1" customWidth="1"/>
    <col min="8445" max="8446" width="9" style="49"/>
    <col min="8447" max="8447" width="22.25" style="49" bestFit="1" customWidth="1"/>
    <col min="8448" max="8448" width="38.375" style="49" bestFit="1" customWidth="1"/>
    <col min="8449" max="8449" width="11.25" style="49" bestFit="1" customWidth="1"/>
    <col min="8450" max="8450" width="14.625" style="49" bestFit="1" customWidth="1"/>
    <col min="8451" max="8451" width="10.5" style="49" bestFit="1" customWidth="1"/>
    <col min="8452" max="8452" width="9.5" style="49" bestFit="1" customWidth="1"/>
    <col min="8453" max="8453" width="15.625" style="49" bestFit="1" customWidth="1"/>
    <col min="8454" max="8696" width="9" style="49"/>
    <col min="8697" max="8697" width="22.25" style="49" bestFit="1" customWidth="1"/>
    <col min="8698" max="8699" width="9" style="49"/>
    <col min="8700" max="8700" width="22.25" style="49" bestFit="1" customWidth="1"/>
    <col min="8701" max="8702" width="9" style="49"/>
    <col min="8703" max="8703" width="22.25" style="49" bestFit="1" customWidth="1"/>
    <col min="8704" max="8704" width="38.375" style="49" bestFit="1" customWidth="1"/>
    <col min="8705" max="8705" width="11.25" style="49" bestFit="1" customWidth="1"/>
    <col min="8706" max="8706" width="14.625" style="49" bestFit="1" customWidth="1"/>
    <col min="8707" max="8707" width="10.5" style="49" bestFit="1" customWidth="1"/>
    <col min="8708" max="8708" width="9.5" style="49" bestFit="1" customWidth="1"/>
    <col min="8709" max="8709" width="15.625" style="49" bestFit="1" customWidth="1"/>
    <col min="8710" max="8952" width="9" style="49"/>
    <col min="8953" max="8953" width="22.25" style="49" bestFit="1" customWidth="1"/>
    <col min="8954" max="8955" width="9" style="49"/>
    <col min="8956" max="8956" width="22.25" style="49" bestFit="1" customWidth="1"/>
    <col min="8957" max="8958" width="9" style="49"/>
    <col min="8959" max="8959" width="22.25" style="49" bestFit="1" customWidth="1"/>
    <col min="8960" max="8960" width="38.375" style="49" bestFit="1" customWidth="1"/>
    <col min="8961" max="8961" width="11.25" style="49" bestFit="1" customWidth="1"/>
    <col min="8962" max="8962" width="14.625" style="49" bestFit="1" customWidth="1"/>
    <col min="8963" max="8963" width="10.5" style="49" bestFit="1" customWidth="1"/>
    <col min="8964" max="8964" width="9.5" style="49" bestFit="1" customWidth="1"/>
    <col min="8965" max="8965" width="15.625" style="49" bestFit="1" customWidth="1"/>
    <col min="8966" max="9208" width="9" style="49"/>
    <col min="9209" max="9209" width="22.25" style="49" bestFit="1" customWidth="1"/>
    <col min="9210" max="9211" width="9" style="49"/>
    <col min="9212" max="9212" width="22.25" style="49" bestFit="1" customWidth="1"/>
    <col min="9213" max="9214" width="9" style="49"/>
    <col min="9215" max="9215" width="22.25" style="49" bestFit="1" customWidth="1"/>
    <col min="9216" max="9216" width="38.375" style="49" bestFit="1" customWidth="1"/>
    <col min="9217" max="9217" width="11.25" style="49" bestFit="1" customWidth="1"/>
    <col min="9218" max="9218" width="14.625" style="49" bestFit="1" customWidth="1"/>
    <col min="9219" max="9219" width="10.5" style="49" bestFit="1" customWidth="1"/>
    <col min="9220" max="9220" width="9.5" style="49" bestFit="1" customWidth="1"/>
    <col min="9221" max="9221" width="15.625" style="49" bestFit="1" customWidth="1"/>
    <col min="9222" max="9464" width="9" style="49"/>
    <col min="9465" max="9465" width="22.25" style="49" bestFit="1" customWidth="1"/>
    <col min="9466" max="9467" width="9" style="49"/>
    <col min="9468" max="9468" width="22.25" style="49" bestFit="1" customWidth="1"/>
    <col min="9469" max="9470" width="9" style="49"/>
    <col min="9471" max="9471" width="22.25" style="49" bestFit="1" customWidth="1"/>
    <col min="9472" max="9472" width="38.375" style="49" bestFit="1" customWidth="1"/>
    <col min="9473" max="9473" width="11.25" style="49" bestFit="1" customWidth="1"/>
    <col min="9474" max="9474" width="14.625" style="49" bestFit="1" customWidth="1"/>
    <col min="9475" max="9475" width="10.5" style="49" bestFit="1" customWidth="1"/>
    <col min="9476" max="9476" width="9.5" style="49" bestFit="1" customWidth="1"/>
    <col min="9477" max="9477" width="15.625" style="49" bestFit="1" customWidth="1"/>
    <col min="9478" max="9720" width="9" style="49"/>
    <col min="9721" max="9721" width="22.25" style="49" bestFit="1" customWidth="1"/>
    <col min="9722" max="9723" width="9" style="49"/>
    <col min="9724" max="9724" width="22.25" style="49" bestFit="1" customWidth="1"/>
    <col min="9725" max="9726" width="9" style="49"/>
    <col min="9727" max="9727" width="22.25" style="49" bestFit="1" customWidth="1"/>
    <col min="9728" max="9728" width="38.375" style="49" bestFit="1" customWidth="1"/>
    <col min="9729" max="9729" width="11.25" style="49" bestFit="1" customWidth="1"/>
    <col min="9730" max="9730" width="14.625" style="49" bestFit="1" customWidth="1"/>
    <col min="9731" max="9731" width="10.5" style="49" bestFit="1" customWidth="1"/>
    <col min="9732" max="9732" width="9.5" style="49" bestFit="1" customWidth="1"/>
    <col min="9733" max="9733" width="15.625" style="49" bestFit="1" customWidth="1"/>
    <col min="9734" max="9976" width="9" style="49"/>
    <col min="9977" max="9977" width="22.25" style="49" bestFit="1" customWidth="1"/>
    <col min="9978" max="9979" width="9" style="49"/>
    <col min="9980" max="9980" width="22.25" style="49" bestFit="1" customWidth="1"/>
    <col min="9981" max="9982" width="9" style="49"/>
    <col min="9983" max="9983" width="22.25" style="49" bestFit="1" customWidth="1"/>
    <col min="9984" max="9984" width="38.375" style="49" bestFit="1" customWidth="1"/>
    <col min="9985" max="9985" width="11.25" style="49" bestFit="1" customWidth="1"/>
    <col min="9986" max="9986" width="14.625" style="49" bestFit="1" customWidth="1"/>
    <col min="9987" max="9987" width="10.5" style="49" bestFit="1" customWidth="1"/>
    <col min="9988" max="9988" width="9.5" style="49" bestFit="1" customWidth="1"/>
    <col min="9989" max="9989" width="15.625" style="49" bestFit="1" customWidth="1"/>
    <col min="9990" max="10232" width="9" style="49"/>
    <col min="10233" max="10233" width="22.25" style="49" bestFit="1" customWidth="1"/>
    <col min="10234" max="10235" width="9" style="49"/>
    <col min="10236" max="10236" width="22.25" style="49" bestFit="1" customWidth="1"/>
    <col min="10237" max="10238" width="9" style="49"/>
    <col min="10239" max="10239" width="22.25" style="49" bestFit="1" customWidth="1"/>
    <col min="10240" max="10240" width="38.375" style="49" bestFit="1" customWidth="1"/>
    <col min="10241" max="10241" width="11.25" style="49" bestFit="1" customWidth="1"/>
    <col min="10242" max="10242" width="14.625" style="49" bestFit="1" customWidth="1"/>
    <col min="10243" max="10243" width="10.5" style="49" bestFit="1" customWidth="1"/>
    <col min="10244" max="10244" width="9.5" style="49" bestFit="1" customWidth="1"/>
    <col min="10245" max="10245" width="15.625" style="49" bestFit="1" customWidth="1"/>
    <col min="10246" max="10488" width="9" style="49"/>
    <col min="10489" max="10489" width="22.25" style="49" bestFit="1" customWidth="1"/>
    <col min="10490" max="10491" width="9" style="49"/>
    <col min="10492" max="10492" width="22.25" style="49" bestFit="1" customWidth="1"/>
    <col min="10493" max="10494" width="9" style="49"/>
    <col min="10495" max="10495" width="22.25" style="49" bestFit="1" customWidth="1"/>
    <col min="10496" max="10496" width="38.375" style="49" bestFit="1" customWidth="1"/>
    <col min="10497" max="10497" width="11.25" style="49" bestFit="1" customWidth="1"/>
    <col min="10498" max="10498" width="14.625" style="49" bestFit="1" customWidth="1"/>
    <col min="10499" max="10499" width="10.5" style="49" bestFit="1" customWidth="1"/>
    <col min="10500" max="10500" width="9.5" style="49" bestFit="1" customWidth="1"/>
    <col min="10501" max="10501" width="15.625" style="49" bestFit="1" customWidth="1"/>
    <col min="10502" max="10744" width="9" style="49"/>
    <col min="10745" max="10745" width="22.25" style="49" bestFit="1" customWidth="1"/>
    <col min="10746" max="10747" width="9" style="49"/>
    <col min="10748" max="10748" width="22.25" style="49" bestFit="1" customWidth="1"/>
    <col min="10749" max="10750" width="9" style="49"/>
    <col min="10751" max="10751" width="22.25" style="49" bestFit="1" customWidth="1"/>
    <col min="10752" max="10752" width="38.375" style="49" bestFit="1" customWidth="1"/>
    <col min="10753" max="10753" width="11.25" style="49" bestFit="1" customWidth="1"/>
    <col min="10754" max="10754" width="14.625" style="49" bestFit="1" customWidth="1"/>
    <col min="10755" max="10755" width="10.5" style="49" bestFit="1" customWidth="1"/>
    <col min="10756" max="10756" width="9.5" style="49" bestFit="1" customWidth="1"/>
    <col min="10757" max="10757" width="15.625" style="49" bestFit="1" customWidth="1"/>
    <col min="10758" max="11000" width="9" style="49"/>
    <col min="11001" max="11001" width="22.25" style="49" bestFit="1" customWidth="1"/>
    <col min="11002" max="11003" width="9" style="49"/>
    <col min="11004" max="11004" width="22.25" style="49" bestFit="1" customWidth="1"/>
    <col min="11005" max="11006" width="9" style="49"/>
    <col min="11007" max="11007" width="22.25" style="49" bestFit="1" customWidth="1"/>
    <col min="11008" max="11008" width="38.375" style="49" bestFit="1" customWidth="1"/>
    <col min="11009" max="11009" width="11.25" style="49" bestFit="1" customWidth="1"/>
    <col min="11010" max="11010" width="14.625" style="49" bestFit="1" customWidth="1"/>
    <col min="11011" max="11011" width="10.5" style="49" bestFit="1" customWidth="1"/>
    <col min="11012" max="11012" width="9.5" style="49" bestFit="1" customWidth="1"/>
    <col min="11013" max="11013" width="15.625" style="49" bestFit="1" customWidth="1"/>
    <col min="11014" max="11256" width="9" style="49"/>
    <col min="11257" max="11257" width="22.25" style="49" bestFit="1" customWidth="1"/>
    <col min="11258" max="11259" width="9" style="49"/>
    <col min="11260" max="11260" width="22.25" style="49" bestFit="1" customWidth="1"/>
    <col min="11261" max="11262" width="9" style="49"/>
    <col min="11263" max="11263" width="22.25" style="49" bestFit="1" customWidth="1"/>
    <col min="11264" max="11264" width="38.375" style="49" bestFit="1" customWidth="1"/>
    <col min="11265" max="11265" width="11.25" style="49" bestFit="1" customWidth="1"/>
    <col min="11266" max="11266" width="14.625" style="49" bestFit="1" customWidth="1"/>
    <col min="11267" max="11267" width="10.5" style="49" bestFit="1" customWidth="1"/>
    <col min="11268" max="11268" width="9.5" style="49" bestFit="1" customWidth="1"/>
    <col min="11269" max="11269" width="15.625" style="49" bestFit="1" customWidth="1"/>
    <col min="11270" max="11512" width="9" style="49"/>
    <col min="11513" max="11513" width="22.25" style="49" bestFit="1" customWidth="1"/>
    <col min="11514" max="11515" width="9" style="49"/>
    <col min="11516" max="11516" width="22.25" style="49" bestFit="1" customWidth="1"/>
    <col min="11517" max="11518" width="9" style="49"/>
    <col min="11519" max="11519" width="22.25" style="49" bestFit="1" customWidth="1"/>
    <col min="11520" max="11520" width="38.375" style="49" bestFit="1" customWidth="1"/>
    <col min="11521" max="11521" width="11.25" style="49" bestFit="1" customWidth="1"/>
    <col min="11522" max="11522" width="14.625" style="49" bestFit="1" customWidth="1"/>
    <col min="11523" max="11523" width="10.5" style="49" bestFit="1" customWidth="1"/>
    <col min="11524" max="11524" width="9.5" style="49" bestFit="1" customWidth="1"/>
    <col min="11525" max="11525" width="15.625" style="49" bestFit="1" customWidth="1"/>
    <col min="11526" max="11768" width="9" style="49"/>
    <col min="11769" max="11769" width="22.25" style="49" bestFit="1" customWidth="1"/>
    <col min="11770" max="11771" width="9" style="49"/>
    <col min="11772" max="11772" width="22.25" style="49" bestFit="1" customWidth="1"/>
    <col min="11773" max="11774" width="9" style="49"/>
    <col min="11775" max="11775" width="22.25" style="49" bestFit="1" customWidth="1"/>
    <col min="11776" max="11776" width="38.375" style="49" bestFit="1" customWidth="1"/>
    <col min="11777" max="11777" width="11.25" style="49" bestFit="1" customWidth="1"/>
    <col min="11778" max="11778" width="14.625" style="49" bestFit="1" customWidth="1"/>
    <col min="11779" max="11779" width="10.5" style="49" bestFit="1" customWidth="1"/>
    <col min="11780" max="11780" width="9.5" style="49" bestFit="1" customWidth="1"/>
    <col min="11781" max="11781" width="15.625" style="49" bestFit="1" customWidth="1"/>
    <col min="11782" max="12024" width="9" style="49"/>
    <col min="12025" max="12025" width="22.25" style="49" bestFit="1" customWidth="1"/>
    <col min="12026" max="12027" width="9" style="49"/>
    <col min="12028" max="12028" width="22.25" style="49" bestFit="1" customWidth="1"/>
    <col min="12029" max="12030" width="9" style="49"/>
    <col min="12031" max="12031" width="22.25" style="49" bestFit="1" customWidth="1"/>
    <col min="12032" max="12032" width="38.375" style="49" bestFit="1" customWidth="1"/>
    <col min="12033" max="12033" width="11.25" style="49" bestFit="1" customWidth="1"/>
    <col min="12034" max="12034" width="14.625" style="49" bestFit="1" customWidth="1"/>
    <col min="12035" max="12035" width="10.5" style="49" bestFit="1" customWidth="1"/>
    <col min="12036" max="12036" width="9.5" style="49" bestFit="1" customWidth="1"/>
    <col min="12037" max="12037" width="15.625" style="49" bestFit="1" customWidth="1"/>
    <col min="12038" max="12280" width="9" style="49"/>
    <col min="12281" max="12281" width="22.25" style="49" bestFit="1" customWidth="1"/>
    <col min="12282" max="12283" width="9" style="49"/>
    <col min="12284" max="12284" width="22.25" style="49" bestFit="1" customWidth="1"/>
    <col min="12285" max="12286" width="9" style="49"/>
    <col min="12287" max="12287" width="22.25" style="49" bestFit="1" customWidth="1"/>
    <col min="12288" max="12288" width="38.375" style="49" bestFit="1" customWidth="1"/>
    <col min="12289" max="12289" width="11.25" style="49" bestFit="1" customWidth="1"/>
    <col min="12290" max="12290" width="14.625" style="49" bestFit="1" customWidth="1"/>
    <col min="12291" max="12291" width="10.5" style="49" bestFit="1" customWidth="1"/>
    <col min="12292" max="12292" width="9.5" style="49" bestFit="1" customWidth="1"/>
    <col min="12293" max="12293" width="15.625" style="49" bestFit="1" customWidth="1"/>
    <col min="12294" max="12536" width="9" style="49"/>
    <col min="12537" max="12537" width="22.25" style="49" bestFit="1" customWidth="1"/>
    <col min="12538" max="12539" width="9" style="49"/>
    <col min="12540" max="12540" width="22.25" style="49" bestFit="1" customWidth="1"/>
    <col min="12541" max="12542" width="9" style="49"/>
    <col min="12543" max="12543" width="22.25" style="49" bestFit="1" customWidth="1"/>
    <col min="12544" max="12544" width="38.375" style="49" bestFit="1" customWidth="1"/>
    <col min="12545" max="12545" width="11.25" style="49" bestFit="1" customWidth="1"/>
    <col min="12546" max="12546" width="14.625" style="49" bestFit="1" customWidth="1"/>
    <col min="12547" max="12547" width="10.5" style="49" bestFit="1" customWidth="1"/>
    <col min="12548" max="12548" width="9.5" style="49" bestFit="1" customWidth="1"/>
    <col min="12549" max="12549" width="15.625" style="49" bestFit="1" customWidth="1"/>
    <col min="12550" max="12792" width="9" style="49"/>
    <col min="12793" max="12793" width="22.25" style="49" bestFit="1" customWidth="1"/>
    <col min="12794" max="12795" width="9" style="49"/>
    <col min="12796" max="12796" width="22.25" style="49" bestFit="1" customWidth="1"/>
    <col min="12797" max="12798" width="9" style="49"/>
    <col min="12799" max="12799" width="22.25" style="49" bestFit="1" customWidth="1"/>
    <col min="12800" max="12800" width="38.375" style="49" bestFit="1" customWidth="1"/>
    <col min="12801" max="12801" width="11.25" style="49" bestFit="1" customWidth="1"/>
    <col min="12802" max="12802" width="14.625" style="49" bestFit="1" customWidth="1"/>
    <col min="12803" max="12803" width="10.5" style="49" bestFit="1" customWidth="1"/>
    <col min="12804" max="12804" width="9.5" style="49" bestFit="1" customWidth="1"/>
    <col min="12805" max="12805" width="15.625" style="49" bestFit="1" customWidth="1"/>
    <col min="12806" max="13048" width="9" style="49"/>
    <col min="13049" max="13049" width="22.25" style="49" bestFit="1" customWidth="1"/>
    <col min="13050" max="13051" width="9" style="49"/>
    <col min="13052" max="13052" width="22.25" style="49" bestFit="1" customWidth="1"/>
    <col min="13053" max="13054" width="9" style="49"/>
    <col min="13055" max="13055" width="22.25" style="49" bestFit="1" customWidth="1"/>
    <col min="13056" max="13056" width="38.375" style="49" bestFit="1" customWidth="1"/>
    <col min="13057" max="13057" width="11.25" style="49" bestFit="1" customWidth="1"/>
    <col min="13058" max="13058" width="14.625" style="49" bestFit="1" customWidth="1"/>
    <col min="13059" max="13059" width="10.5" style="49" bestFit="1" customWidth="1"/>
    <col min="13060" max="13060" width="9.5" style="49" bestFit="1" customWidth="1"/>
    <col min="13061" max="13061" width="15.625" style="49" bestFit="1" customWidth="1"/>
    <col min="13062" max="13304" width="9" style="49"/>
    <col min="13305" max="13305" width="22.25" style="49" bestFit="1" customWidth="1"/>
    <col min="13306" max="13307" width="9" style="49"/>
    <col min="13308" max="13308" width="22.25" style="49" bestFit="1" customWidth="1"/>
    <col min="13309" max="13310" width="9" style="49"/>
    <col min="13311" max="13311" width="22.25" style="49" bestFit="1" customWidth="1"/>
    <col min="13312" max="13312" width="38.375" style="49" bestFit="1" customWidth="1"/>
    <col min="13313" max="13313" width="11.25" style="49" bestFit="1" customWidth="1"/>
    <col min="13314" max="13314" width="14.625" style="49" bestFit="1" customWidth="1"/>
    <col min="13315" max="13315" width="10.5" style="49" bestFit="1" customWidth="1"/>
    <col min="13316" max="13316" width="9.5" style="49" bestFit="1" customWidth="1"/>
    <col min="13317" max="13317" width="15.625" style="49" bestFit="1" customWidth="1"/>
    <col min="13318" max="13560" width="9" style="49"/>
    <col min="13561" max="13561" width="22.25" style="49" bestFit="1" customWidth="1"/>
    <col min="13562" max="13563" width="9" style="49"/>
    <col min="13564" max="13564" width="22.25" style="49" bestFit="1" customWidth="1"/>
    <col min="13565" max="13566" width="9" style="49"/>
    <col min="13567" max="13567" width="22.25" style="49" bestFit="1" customWidth="1"/>
    <col min="13568" max="13568" width="38.375" style="49" bestFit="1" customWidth="1"/>
    <col min="13569" max="13569" width="11.25" style="49" bestFit="1" customWidth="1"/>
    <col min="13570" max="13570" width="14.625" style="49" bestFit="1" customWidth="1"/>
    <col min="13571" max="13571" width="10.5" style="49" bestFit="1" customWidth="1"/>
    <col min="13572" max="13572" width="9.5" style="49" bestFit="1" customWidth="1"/>
    <col min="13573" max="13573" width="15.625" style="49" bestFit="1" customWidth="1"/>
    <col min="13574" max="13816" width="9" style="49"/>
    <col min="13817" max="13817" width="22.25" style="49" bestFit="1" customWidth="1"/>
    <col min="13818" max="13819" width="9" style="49"/>
    <col min="13820" max="13820" width="22.25" style="49" bestFit="1" customWidth="1"/>
    <col min="13821" max="13822" width="9" style="49"/>
    <col min="13823" max="13823" width="22.25" style="49" bestFit="1" customWidth="1"/>
    <col min="13824" max="13824" width="38.375" style="49" bestFit="1" customWidth="1"/>
    <col min="13825" max="13825" width="11.25" style="49" bestFit="1" customWidth="1"/>
    <col min="13826" max="13826" width="14.625" style="49" bestFit="1" customWidth="1"/>
    <col min="13827" max="13827" width="10.5" style="49" bestFit="1" customWidth="1"/>
    <col min="13828" max="13828" width="9.5" style="49" bestFit="1" customWidth="1"/>
    <col min="13829" max="13829" width="15.625" style="49" bestFit="1" customWidth="1"/>
    <col min="13830" max="14072" width="9" style="49"/>
    <col min="14073" max="14073" width="22.25" style="49" bestFit="1" customWidth="1"/>
    <col min="14074" max="14075" width="9" style="49"/>
    <col min="14076" max="14076" width="22.25" style="49" bestFit="1" customWidth="1"/>
    <col min="14077" max="14078" width="9" style="49"/>
    <col min="14079" max="14079" width="22.25" style="49" bestFit="1" customWidth="1"/>
    <col min="14080" max="14080" width="38.375" style="49" bestFit="1" customWidth="1"/>
    <col min="14081" max="14081" width="11.25" style="49" bestFit="1" customWidth="1"/>
    <col min="14082" max="14082" width="14.625" style="49" bestFit="1" customWidth="1"/>
    <col min="14083" max="14083" width="10.5" style="49" bestFit="1" customWidth="1"/>
    <col min="14084" max="14084" width="9.5" style="49" bestFit="1" customWidth="1"/>
    <col min="14085" max="14085" width="15.625" style="49" bestFit="1" customWidth="1"/>
    <col min="14086" max="14328" width="9" style="49"/>
    <col min="14329" max="14329" width="22.25" style="49" bestFit="1" customWidth="1"/>
    <col min="14330" max="14331" width="9" style="49"/>
    <col min="14332" max="14332" width="22.25" style="49" bestFit="1" customWidth="1"/>
    <col min="14333" max="14334" width="9" style="49"/>
    <col min="14335" max="14335" width="22.25" style="49" bestFit="1" customWidth="1"/>
    <col min="14336" max="14336" width="38.375" style="49" bestFit="1" customWidth="1"/>
    <col min="14337" max="14337" width="11.25" style="49" bestFit="1" customWidth="1"/>
    <col min="14338" max="14338" width="14.625" style="49" bestFit="1" customWidth="1"/>
    <col min="14339" max="14339" width="10.5" style="49" bestFit="1" customWidth="1"/>
    <col min="14340" max="14340" width="9.5" style="49" bestFit="1" customWidth="1"/>
    <col min="14341" max="14341" width="15.625" style="49" bestFit="1" customWidth="1"/>
    <col min="14342" max="14584" width="9" style="49"/>
    <col min="14585" max="14585" width="22.25" style="49" bestFit="1" customWidth="1"/>
    <col min="14586" max="14587" width="9" style="49"/>
    <col min="14588" max="14588" width="22.25" style="49" bestFit="1" customWidth="1"/>
    <col min="14589" max="14590" width="9" style="49"/>
    <col min="14591" max="14591" width="22.25" style="49" bestFit="1" customWidth="1"/>
    <col min="14592" max="14592" width="38.375" style="49" bestFit="1" customWidth="1"/>
    <col min="14593" max="14593" width="11.25" style="49" bestFit="1" customWidth="1"/>
    <col min="14594" max="14594" width="14.625" style="49" bestFit="1" customWidth="1"/>
    <col min="14595" max="14595" width="10.5" style="49" bestFit="1" customWidth="1"/>
    <col min="14596" max="14596" width="9.5" style="49" bestFit="1" customWidth="1"/>
    <col min="14597" max="14597" width="15.625" style="49" bestFit="1" customWidth="1"/>
    <col min="14598" max="14840" width="9" style="49"/>
    <col min="14841" max="14841" width="22.25" style="49" bestFit="1" customWidth="1"/>
    <col min="14842" max="14843" width="9" style="49"/>
    <col min="14844" max="14844" width="22.25" style="49" bestFit="1" customWidth="1"/>
    <col min="14845" max="14846" width="9" style="49"/>
    <col min="14847" max="14847" width="22.25" style="49" bestFit="1" customWidth="1"/>
    <col min="14848" max="14848" width="38.375" style="49" bestFit="1" customWidth="1"/>
    <col min="14849" max="14849" width="11.25" style="49" bestFit="1" customWidth="1"/>
    <col min="14850" max="14850" width="14.625" style="49" bestFit="1" customWidth="1"/>
    <col min="14851" max="14851" width="10.5" style="49" bestFit="1" customWidth="1"/>
    <col min="14852" max="14852" width="9.5" style="49" bestFit="1" customWidth="1"/>
    <col min="14853" max="14853" width="15.625" style="49" bestFit="1" customWidth="1"/>
    <col min="14854" max="15096" width="9" style="49"/>
    <col min="15097" max="15097" width="22.25" style="49" bestFit="1" customWidth="1"/>
    <col min="15098" max="15099" width="9" style="49"/>
    <col min="15100" max="15100" width="22.25" style="49" bestFit="1" customWidth="1"/>
    <col min="15101" max="15102" width="9" style="49"/>
    <col min="15103" max="15103" width="22.25" style="49" bestFit="1" customWidth="1"/>
    <col min="15104" max="15104" width="38.375" style="49" bestFit="1" customWidth="1"/>
    <col min="15105" max="15105" width="11.25" style="49" bestFit="1" customWidth="1"/>
    <col min="15106" max="15106" width="14.625" style="49" bestFit="1" customWidth="1"/>
    <col min="15107" max="15107" width="10.5" style="49" bestFit="1" customWidth="1"/>
    <col min="15108" max="15108" width="9.5" style="49" bestFit="1" customWidth="1"/>
    <col min="15109" max="15109" width="15.625" style="49" bestFit="1" customWidth="1"/>
    <col min="15110" max="15352" width="9" style="49"/>
    <col min="15353" max="15353" width="22.25" style="49" bestFit="1" customWidth="1"/>
    <col min="15354" max="15355" width="9" style="49"/>
    <col min="15356" max="15356" width="22.25" style="49" bestFit="1" customWidth="1"/>
    <col min="15357" max="15358" width="9" style="49"/>
    <col min="15359" max="15359" width="22.25" style="49" bestFit="1" customWidth="1"/>
    <col min="15360" max="15360" width="38.375" style="49" bestFit="1" customWidth="1"/>
    <col min="15361" max="15361" width="11.25" style="49" bestFit="1" customWidth="1"/>
    <col min="15362" max="15362" width="14.625" style="49" bestFit="1" customWidth="1"/>
    <col min="15363" max="15363" width="10.5" style="49" bestFit="1" customWidth="1"/>
    <col min="15364" max="15364" width="9.5" style="49" bestFit="1" customWidth="1"/>
    <col min="15365" max="15365" width="15.625" style="49" bestFit="1" customWidth="1"/>
    <col min="15366" max="15608" width="9" style="49"/>
    <col min="15609" max="15609" width="22.25" style="49" bestFit="1" customWidth="1"/>
    <col min="15610" max="15611" width="9" style="49"/>
    <col min="15612" max="15612" width="22.25" style="49" bestFit="1" customWidth="1"/>
    <col min="15613" max="15614" width="9" style="49"/>
    <col min="15615" max="15615" width="22.25" style="49" bestFit="1" customWidth="1"/>
    <col min="15616" max="15616" width="38.375" style="49" bestFit="1" customWidth="1"/>
    <col min="15617" max="15617" width="11.25" style="49" bestFit="1" customWidth="1"/>
    <col min="15618" max="15618" width="14.625" style="49" bestFit="1" customWidth="1"/>
    <col min="15619" max="15619" width="10.5" style="49" bestFit="1" customWidth="1"/>
    <col min="15620" max="15620" width="9.5" style="49" bestFit="1" customWidth="1"/>
    <col min="15621" max="15621" width="15.625" style="49" bestFit="1" customWidth="1"/>
    <col min="15622" max="15864" width="9" style="49"/>
    <col min="15865" max="15865" width="22.25" style="49" bestFit="1" customWidth="1"/>
    <col min="15866" max="15867" width="9" style="49"/>
    <col min="15868" max="15868" width="22.25" style="49" bestFit="1" customWidth="1"/>
    <col min="15869" max="15870" width="9" style="49"/>
    <col min="15871" max="15871" width="22.25" style="49" bestFit="1" customWidth="1"/>
    <col min="15872" max="15872" width="38.375" style="49" bestFit="1" customWidth="1"/>
    <col min="15873" max="15873" width="11.25" style="49" bestFit="1" customWidth="1"/>
    <col min="15874" max="15874" width="14.625" style="49" bestFit="1" customWidth="1"/>
    <col min="15875" max="15875" width="10.5" style="49" bestFit="1" customWidth="1"/>
    <col min="15876" max="15876" width="9.5" style="49" bestFit="1" customWidth="1"/>
    <col min="15877" max="15877" width="15.625" style="49" bestFit="1" customWidth="1"/>
    <col min="15878" max="16120" width="9" style="49"/>
    <col min="16121" max="16121" width="22.25" style="49" bestFit="1" customWidth="1"/>
    <col min="16122" max="16123" width="9" style="49"/>
    <col min="16124" max="16124" width="22.25" style="49" bestFit="1" customWidth="1"/>
    <col min="16125" max="16126" width="9" style="49"/>
    <col min="16127" max="16127" width="22.25" style="49" bestFit="1" customWidth="1"/>
    <col min="16128" max="16128" width="38.375" style="49" bestFit="1" customWidth="1"/>
    <col min="16129" max="16129" width="11.25" style="49" bestFit="1" customWidth="1"/>
    <col min="16130" max="16130" width="14.625" style="49" bestFit="1" customWidth="1"/>
    <col min="16131" max="16131" width="10.5" style="49" bestFit="1" customWidth="1"/>
    <col min="16132" max="16132" width="9.5" style="49" bestFit="1" customWidth="1"/>
    <col min="16133" max="16133" width="15.625" style="49" bestFit="1" customWidth="1"/>
    <col min="16134" max="16384" width="9" style="49"/>
  </cols>
  <sheetData>
    <row r="1" spans="1:13" ht="16.5" customHeight="1">
      <c r="A1" s="202" t="s">
        <v>643</v>
      </c>
      <c r="B1" s="202"/>
      <c r="C1" s="202"/>
      <c r="D1" s="202"/>
      <c r="E1" s="202"/>
      <c r="F1" s="202"/>
      <c r="G1" s="202"/>
      <c r="H1" s="202"/>
      <c r="I1" s="202"/>
      <c r="J1" s="202"/>
      <c r="K1" s="202"/>
      <c r="L1" s="202"/>
    </row>
    <row r="2" spans="1:13" ht="25.5" customHeight="1">
      <c r="A2" s="107" t="s">
        <v>483</v>
      </c>
      <c r="B2" s="107" t="s">
        <v>484</v>
      </c>
      <c r="C2" s="107" t="s">
        <v>485</v>
      </c>
      <c r="D2" s="107" t="s">
        <v>486</v>
      </c>
      <c r="E2" s="107" t="s">
        <v>487</v>
      </c>
      <c r="F2" s="107" t="s">
        <v>488</v>
      </c>
      <c r="G2" s="107" t="s">
        <v>482</v>
      </c>
      <c r="H2" s="107" t="s">
        <v>489</v>
      </c>
      <c r="I2" s="107" t="s">
        <v>490</v>
      </c>
      <c r="J2" s="107" t="s">
        <v>491</v>
      </c>
      <c r="K2" s="107" t="s">
        <v>492</v>
      </c>
      <c r="L2" s="107" t="s">
        <v>493</v>
      </c>
    </row>
    <row r="3" spans="1:13" ht="33">
      <c r="A3" s="100">
        <v>1</v>
      </c>
      <c r="B3" s="100" t="s">
        <v>166</v>
      </c>
      <c r="C3" s="101" t="s">
        <v>343</v>
      </c>
      <c r="D3" s="103" t="s">
        <v>344</v>
      </c>
      <c r="E3" s="101" t="s">
        <v>345</v>
      </c>
      <c r="F3" s="103" t="s">
        <v>344</v>
      </c>
      <c r="G3" s="52" t="s">
        <v>346</v>
      </c>
      <c r="H3" s="102" t="s">
        <v>347</v>
      </c>
      <c r="I3" s="104">
        <v>48000</v>
      </c>
      <c r="J3" s="104">
        <v>10000</v>
      </c>
      <c r="K3" s="105">
        <v>58000</v>
      </c>
      <c r="L3" s="67" t="s">
        <v>143</v>
      </c>
    </row>
    <row r="4" spans="1:13" ht="16.5">
      <c r="A4" s="196" t="s">
        <v>81</v>
      </c>
      <c r="B4" s="197"/>
      <c r="C4" s="197"/>
      <c r="D4" s="197"/>
      <c r="E4" s="197"/>
      <c r="F4" s="197"/>
      <c r="G4" s="197"/>
      <c r="H4" s="198"/>
      <c r="I4" s="108">
        <f>SUM(I3)</f>
        <v>48000</v>
      </c>
      <c r="J4" s="108">
        <f t="shared" ref="J4:K4" si="0">SUM(J3)</f>
        <v>10000</v>
      </c>
      <c r="K4" s="108">
        <f t="shared" si="0"/>
        <v>58000</v>
      </c>
      <c r="L4" s="109"/>
    </row>
    <row r="5" spans="1:13" s="130" customFormat="1" ht="16.5">
      <c r="A5" s="123">
        <v>2</v>
      </c>
      <c r="B5" s="123" t="s">
        <v>531</v>
      </c>
      <c r="C5" s="124" t="s">
        <v>141</v>
      </c>
      <c r="D5" s="126" t="s">
        <v>348</v>
      </c>
      <c r="E5" s="124" t="s">
        <v>529</v>
      </c>
      <c r="F5" s="126" t="s">
        <v>348</v>
      </c>
      <c r="G5" s="6" t="s">
        <v>530</v>
      </c>
      <c r="H5" s="125" t="s">
        <v>347</v>
      </c>
      <c r="I5" s="128">
        <v>48000</v>
      </c>
      <c r="J5" s="128">
        <v>10000</v>
      </c>
      <c r="K5" s="129">
        <v>58000</v>
      </c>
      <c r="L5" s="67" t="s">
        <v>143</v>
      </c>
    </row>
    <row r="6" spans="1:13" s="130" customFormat="1" ht="16.5">
      <c r="A6" s="123">
        <v>3</v>
      </c>
      <c r="B6" s="123" t="s">
        <v>534</v>
      </c>
      <c r="C6" s="124" t="s">
        <v>141</v>
      </c>
      <c r="D6" s="126" t="s">
        <v>348</v>
      </c>
      <c r="E6" s="124" t="s">
        <v>533</v>
      </c>
      <c r="F6" s="126" t="s">
        <v>348</v>
      </c>
      <c r="G6" s="6" t="s">
        <v>532</v>
      </c>
      <c r="H6" s="125" t="s">
        <v>347</v>
      </c>
      <c r="I6" s="128">
        <v>48000</v>
      </c>
      <c r="J6" s="128">
        <v>10000</v>
      </c>
      <c r="K6" s="129">
        <v>58000</v>
      </c>
      <c r="L6" s="67" t="s">
        <v>143</v>
      </c>
    </row>
    <row r="7" spans="1:13" s="130" customFormat="1" ht="33">
      <c r="A7" s="123">
        <v>4</v>
      </c>
      <c r="B7" s="123" t="s">
        <v>146</v>
      </c>
      <c r="C7" s="127" t="s">
        <v>349</v>
      </c>
      <c r="D7" s="126" t="s">
        <v>348</v>
      </c>
      <c r="E7" s="127" t="s">
        <v>350</v>
      </c>
      <c r="F7" s="126" t="s">
        <v>348</v>
      </c>
      <c r="G7" s="52" t="s">
        <v>351</v>
      </c>
      <c r="H7" s="125" t="s">
        <v>347</v>
      </c>
      <c r="I7" s="128">
        <v>48000</v>
      </c>
      <c r="J7" s="128">
        <v>10000</v>
      </c>
      <c r="K7" s="129">
        <v>58000</v>
      </c>
      <c r="L7" s="67" t="s">
        <v>143</v>
      </c>
    </row>
    <row r="8" spans="1:13" s="130" customFormat="1" ht="33">
      <c r="A8" s="123">
        <v>5</v>
      </c>
      <c r="B8" s="123" t="s">
        <v>527</v>
      </c>
      <c r="C8" s="124" t="s">
        <v>528</v>
      </c>
      <c r="D8" s="126" t="s">
        <v>348</v>
      </c>
      <c r="E8" s="127" t="s">
        <v>352</v>
      </c>
      <c r="F8" s="126" t="s">
        <v>348</v>
      </c>
      <c r="G8" s="64" t="s">
        <v>353</v>
      </c>
      <c r="H8" s="125" t="s">
        <v>347</v>
      </c>
      <c r="I8" s="128">
        <v>48000</v>
      </c>
      <c r="J8" s="128">
        <v>10000</v>
      </c>
      <c r="K8" s="129">
        <v>58000</v>
      </c>
      <c r="L8" s="67" t="s">
        <v>143</v>
      </c>
    </row>
    <row r="9" spans="1:13" ht="33">
      <c r="A9" s="100">
        <v>6</v>
      </c>
      <c r="B9" s="100" t="s">
        <v>180</v>
      </c>
      <c r="C9" s="101" t="s">
        <v>354</v>
      </c>
      <c r="D9" s="103" t="s">
        <v>348</v>
      </c>
      <c r="E9" s="101" t="s">
        <v>355</v>
      </c>
      <c r="F9" s="103" t="s">
        <v>348</v>
      </c>
      <c r="G9" s="106" t="s">
        <v>356</v>
      </c>
      <c r="H9" s="102" t="s">
        <v>357</v>
      </c>
      <c r="I9" s="104">
        <v>48000</v>
      </c>
      <c r="J9" s="104">
        <v>10000</v>
      </c>
      <c r="K9" s="105">
        <v>58000</v>
      </c>
      <c r="L9" s="67" t="s">
        <v>143</v>
      </c>
      <c r="M9" s="68"/>
    </row>
    <row r="10" spans="1:13" ht="24" customHeight="1">
      <c r="A10" s="100">
        <v>7</v>
      </c>
      <c r="B10" s="100" t="s">
        <v>144</v>
      </c>
      <c r="C10" s="101" t="s">
        <v>358</v>
      </c>
      <c r="D10" s="103" t="s">
        <v>348</v>
      </c>
      <c r="E10" s="101" t="s">
        <v>359</v>
      </c>
      <c r="F10" s="103" t="s">
        <v>348</v>
      </c>
      <c r="G10" s="106" t="s">
        <v>360</v>
      </c>
      <c r="H10" s="102" t="s">
        <v>347</v>
      </c>
      <c r="I10" s="104">
        <v>48000</v>
      </c>
      <c r="J10" s="104">
        <v>10000</v>
      </c>
      <c r="K10" s="105">
        <v>58000</v>
      </c>
      <c r="L10" s="67" t="s">
        <v>143</v>
      </c>
    </row>
    <row r="11" spans="1:13" ht="27.75" customHeight="1">
      <c r="A11" s="100">
        <v>8</v>
      </c>
      <c r="B11" s="100" t="s">
        <v>147</v>
      </c>
      <c r="C11" s="101" t="s">
        <v>361</v>
      </c>
      <c r="D11" s="103" t="s">
        <v>348</v>
      </c>
      <c r="E11" s="101" t="s">
        <v>362</v>
      </c>
      <c r="F11" s="103" t="s">
        <v>348</v>
      </c>
      <c r="G11" s="106" t="s">
        <v>363</v>
      </c>
      <c r="H11" s="102" t="s">
        <v>347</v>
      </c>
      <c r="I11" s="104">
        <v>48000</v>
      </c>
      <c r="J11" s="104">
        <v>10000</v>
      </c>
      <c r="K11" s="105">
        <v>58000</v>
      </c>
      <c r="L11" s="67" t="s">
        <v>143</v>
      </c>
    </row>
    <row r="12" spans="1:13" ht="16.5">
      <c r="A12" s="196" t="s">
        <v>81</v>
      </c>
      <c r="B12" s="197"/>
      <c r="C12" s="197"/>
      <c r="D12" s="197"/>
      <c r="E12" s="197"/>
      <c r="F12" s="197"/>
      <c r="G12" s="197"/>
      <c r="H12" s="198"/>
      <c r="I12" s="108">
        <f>SUM(I5:I11)</f>
        <v>336000</v>
      </c>
      <c r="J12" s="108">
        <f t="shared" ref="J12:K12" si="1">SUM(J5:J11)</f>
        <v>70000</v>
      </c>
      <c r="K12" s="108">
        <f t="shared" si="1"/>
        <v>406000</v>
      </c>
      <c r="L12" s="109"/>
    </row>
    <row r="13" spans="1:13" ht="33">
      <c r="A13" s="100">
        <v>9</v>
      </c>
      <c r="B13" s="100" t="s">
        <v>161</v>
      </c>
      <c r="C13" s="101" t="s">
        <v>364</v>
      </c>
      <c r="D13" s="103" t="s">
        <v>365</v>
      </c>
      <c r="E13" s="101" t="s">
        <v>366</v>
      </c>
      <c r="F13" s="103" t="s">
        <v>365</v>
      </c>
      <c r="G13" s="106" t="s">
        <v>367</v>
      </c>
      <c r="H13" s="102" t="s">
        <v>347</v>
      </c>
      <c r="I13" s="104">
        <v>48000</v>
      </c>
      <c r="J13" s="104">
        <v>10000</v>
      </c>
      <c r="K13" s="105">
        <v>58000</v>
      </c>
      <c r="L13" s="67" t="s">
        <v>143</v>
      </c>
    </row>
    <row r="14" spans="1:13" ht="33">
      <c r="A14" s="100">
        <v>10</v>
      </c>
      <c r="B14" s="100" t="s">
        <v>162</v>
      </c>
      <c r="C14" s="101" t="s">
        <v>368</v>
      </c>
      <c r="D14" s="103" t="s">
        <v>365</v>
      </c>
      <c r="E14" s="101" t="s">
        <v>369</v>
      </c>
      <c r="F14" s="103" t="s">
        <v>365</v>
      </c>
      <c r="G14" s="106" t="s">
        <v>370</v>
      </c>
      <c r="H14" s="102" t="s">
        <v>347</v>
      </c>
      <c r="I14" s="104">
        <v>48000</v>
      </c>
      <c r="J14" s="102">
        <v>0</v>
      </c>
      <c r="K14" s="105">
        <v>48000</v>
      </c>
      <c r="L14" s="67" t="s">
        <v>143</v>
      </c>
    </row>
    <row r="15" spans="1:13" ht="33">
      <c r="A15" s="100">
        <v>11</v>
      </c>
      <c r="B15" s="100" t="s">
        <v>160</v>
      </c>
      <c r="C15" s="101" t="s">
        <v>371</v>
      </c>
      <c r="D15" s="103" t="s">
        <v>365</v>
      </c>
      <c r="E15" s="101" t="s">
        <v>372</v>
      </c>
      <c r="F15" s="103" t="s">
        <v>365</v>
      </c>
      <c r="G15" s="106" t="s">
        <v>373</v>
      </c>
      <c r="H15" s="102" t="s">
        <v>347</v>
      </c>
      <c r="I15" s="104">
        <v>48000</v>
      </c>
      <c r="J15" s="104">
        <v>10000</v>
      </c>
      <c r="K15" s="105">
        <v>58000</v>
      </c>
      <c r="L15" s="67" t="s">
        <v>143</v>
      </c>
    </row>
    <row r="16" spans="1:13" ht="16.5">
      <c r="A16" s="196" t="s">
        <v>81</v>
      </c>
      <c r="B16" s="197"/>
      <c r="C16" s="197"/>
      <c r="D16" s="197"/>
      <c r="E16" s="197"/>
      <c r="F16" s="197"/>
      <c r="G16" s="197"/>
      <c r="H16" s="198"/>
      <c r="I16" s="108">
        <f>SUM(I13:I15)</f>
        <v>144000</v>
      </c>
      <c r="J16" s="108">
        <f t="shared" ref="J16:K16" si="2">SUM(J13:J15)</f>
        <v>20000</v>
      </c>
      <c r="K16" s="108">
        <f t="shared" si="2"/>
        <v>164000</v>
      </c>
      <c r="L16" s="109"/>
    </row>
    <row r="17" spans="1:12" ht="31.5" customHeight="1">
      <c r="A17" s="100">
        <v>12</v>
      </c>
      <c r="B17" s="100" t="s">
        <v>163</v>
      </c>
      <c r="C17" s="101" t="s">
        <v>374</v>
      </c>
      <c r="D17" s="103" t="s">
        <v>375</v>
      </c>
      <c r="E17" s="101" t="s">
        <v>376</v>
      </c>
      <c r="F17" s="103" t="s">
        <v>375</v>
      </c>
      <c r="G17" s="106" t="s">
        <v>377</v>
      </c>
      <c r="H17" s="102" t="s">
        <v>347</v>
      </c>
      <c r="I17" s="104">
        <v>48000</v>
      </c>
      <c r="J17" s="104">
        <v>10000</v>
      </c>
      <c r="K17" s="105">
        <v>58000</v>
      </c>
      <c r="L17" s="67" t="s">
        <v>143</v>
      </c>
    </row>
    <row r="18" spans="1:12" ht="16.5">
      <c r="A18" s="196" t="s">
        <v>81</v>
      </c>
      <c r="B18" s="197"/>
      <c r="C18" s="197"/>
      <c r="D18" s="197"/>
      <c r="E18" s="197"/>
      <c r="F18" s="197"/>
      <c r="G18" s="197"/>
      <c r="H18" s="198"/>
      <c r="I18" s="108">
        <f>SUM(I17)</f>
        <v>48000</v>
      </c>
      <c r="J18" s="108">
        <f t="shared" ref="J18:K18" si="3">SUM(J17)</f>
        <v>10000</v>
      </c>
      <c r="K18" s="108">
        <f t="shared" si="3"/>
        <v>58000</v>
      </c>
      <c r="L18" s="109"/>
    </row>
    <row r="19" spans="1:12" ht="33">
      <c r="A19" s="100">
        <v>13</v>
      </c>
      <c r="B19" s="100" t="s">
        <v>178</v>
      </c>
      <c r="C19" s="101" t="s">
        <v>378</v>
      </c>
      <c r="D19" s="103" t="s">
        <v>379</v>
      </c>
      <c r="E19" s="101" t="s">
        <v>380</v>
      </c>
      <c r="F19" s="103" t="s">
        <v>379</v>
      </c>
      <c r="G19" s="106" t="s">
        <v>381</v>
      </c>
      <c r="H19" s="102" t="s">
        <v>347</v>
      </c>
      <c r="I19" s="104">
        <v>48000</v>
      </c>
      <c r="J19" s="104">
        <v>10000</v>
      </c>
      <c r="K19" s="105">
        <v>58000</v>
      </c>
      <c r="L19" s="67" t="s">
        <v>143</v>
      </c>
    </row>
    <row r="20" spans="1:12" ht="16.5">
      <c r="A20" s="100">
        <v>14</v>
      </c>
      <c r="B20" s="100" t="s">
        <v>165</v>
      </c>
      <c r="C20" s="101" t="s">
        <v>382</v>
      </c>
      <c r="D20" s="103" t="s">
        <v>379</v>
      </c>
      <c r="E20" s="101" t="s">
        <v>383</v>
      </c>
      <c r="F20" s="103" t="s">
        <v>379</v>
      </c>
      <c r="G20" s="106" t="s">
        <v>384</v>
      </c>
      <c r="H20" s="102" t="s">
        <v>347</v>
      </c>
      <c r="I20" s="104">
        <v>48000</v>
      </c>
      <c r="J20" s="104">
        <v>10000</v>
      </c>
      <c r="K20" s="105">
        <v>58000</v>
      </c>
      <c r="L20" s="67" t="s">
        <v>143</v>
      </c>
    </row>
    <row r="21" spans="1:12" ht="33">
      <c r="A21" s="100">
        <v>15</v>
      </c>
      <c r="B21" s="100" t="s">
        <v>189</v>
      </c>
      <c r="C21" s="101" t="s">
        <v>382</v>
      </c>
      <c r="D21" s="103" t="s">
        <v>379</v>
      </c>
      <c r="E21" s="101" t="s">
        <v>385</v>
      </c>
      <c r="F21" s="103" t="s">
        <v>379</v>
      </c>
      <c r="G21" s="106" t="s">
        <v>386</v>
      </c>
      <c r="H21" s="102" t="s">
        <v>347</v>
      </c>
      <c r="I21" s="104">
        <v>48000</v>
      </c>
      <c r="J21" s="104">
        <v>10000</v>
      </c>
      <c r="K21" s="105">
        <v>58000</v>
      </c>
      <c r="L21" s="67" t="s">
        <v>143</v>
      </c>
    </row>
    <row r="22" spans="1:12" ht="16.5">
      <c r="A22" s="196" t="s">
        <v>81</v>
      </c>
      <c r="B22" s="197"/>
      <c r="C22" s="197"/>
      <c r="D22" s="197"/>
      <c r="E22" s="197"/>
      <c r="F22" s="197"/>
      <c r="G22" s="197"/>
      <c r="H22" s="198"/>
      <c r="I22" s="108">
        <f>SUM(I19:I21)</f>
        <v>144000</v>
      </c>
      <c r="J22" s="108">
        <f t="shared" ref="J22:K22" si="4">SUM(J19:J21)</f>
        <v>30000</v>
      </c>
      <c r="K22" s="108">
        <f t="shared" si="4"/>
        <v>174000</v>
      </c>
      <c r="L22" s="109"/>
    </row>
    <row r="23" spans="1:12" ht="16.5">
      <c r="A23" s="100">
        <v>16</v>
      </c>
      <c r="B23" s="100" t="s">
        <v>159</v>
      </c>
      <c r="C23" s="101" t="s">
        <v>387</v>
      </c>
      <c r="D23" s="103" t="s">
        <v>388</v>
      </c>
      <c r="E23" s="101" t="s">
        <v>389</v>
      </c>
      <c r="F23" s="103" t="s">
        <v>388</v>
      </c>
      <c r="G23" s="106" t="s">
        <v>390</v>
      </c>
      <c r="H23" s="102" t="s">
        <v>347</v>
      </c>
      <c r="I23" s="104">
        <v>48000</v>
      </c>
      <c r="J23" s="104">
        <v>10000</v>
      </c>
      <c r="K23" s="105">
        <v>58000</v>
      </c>
      <c r="L23" s="67" t="s">
        <v>143</v>
      </c>
    </row>
    <row r="24" spans="1:12" ht="16.5">
      <c r="A24" s="100">
        <v>17</v>
      </c>
      <c r="B24" s="100" t="s">
        <v>179</v>
      </c>
      <c r="C24" s="101" t="s">
        <v>391</v>
      </c>
      <c r="D24" s="103" t="s">
        <v>388</v>
      </c>
      <c r="E24" s="101" t="s">
        <v>392</v>
      </c>
      <c r="F24" s="103" t="s">
        <v>388</v>
      </c>
      <c r="G24" s="106" t="s">
        <v>393</v>
      </c>
      <c r="H24" s="102" t="s">
        <v>347</v>
      </c>
      <c r="I24" s="104">
        <v>48000</v>
      </c>
      <c r="J24" s="104">
        <v>10000</v>
      </c>
      <c r="K24" s="105">
        <v>58000</v>
      </c>
      <c r="L24" s="67" t="s">
        <v>143</v>
      </c>
    </row>
    <row r="25" spans="1:12" ht="16.5">
      <c r="A25" s="196" t="s">
        <v>81</v>
      </c>
      <c r="B25" s="197"/>
      <c r="C25" s="197"/>
      <c r="D25" s="197"/>
      <c r="E25" s="197"/>
      <c r="F25" s="197"/>
      <c r="G25" s="197"/>
      <c r="H25" s="198"/>
      <c r="I25" s="108">
        <f>SUM(I23:I24)</f>
        <v>96000</v>
      </c>
      <c r="J25" s="108">
        <f t="shared" ref="J25:K25" si="5">SUM(J23:J24)</f>
        <v>20000</v>
      </c>
      <c r="K25" s="108">
        <f t="shared" si="5"/>
        <v>116000</v>
      </c>
      <c r="L25" s="109"/>
    </row>
    <row r="26" spans="1:12" ht="16.5">
      <c r="A26" s="100">
        <v>18</v>
      </c>
      <c r="B26" s="100" t="s">
        <v>182</v>
      </c>
      <c r="C26" s="101" t="s">
        <v>394</v>
      </c>
      <c r="D26" s="103" t="s">
        <v>395</v>
      </c>
      <c r="E26" s="101" t="s">
        <v>396</v>
      </c>
      <c r="F26" s="103" t="s">
        <v>395</v>
      </c>
      <c r="G26" s="106" t="s">
        <v>397</v>
      </c>
      <c r="H26" s="102" t="s">
        <v>347</v>
      </c>
      <c r="I26" s="104">
        <v>48000</v>
      </c>
      <c r="J26" s="104">
        <v>10000</v>
      </c>
      <c r="K26" s="105">
        <v>58000</v>
      </c>
      <c r="L26" s="67" t="s">
        <v>143</v>
      </c>
    </row>
    <row r="27" spans="1:12" ht="16.5">
      <c r="A27" s="196" t="s">
        <v>81</v>
      </c>
      <c r="B27" s="197"/>
      <c r="C27" s="197"/>
      <c r="D27" s="197"/>
      <c r="E27" s="197"/>
      <c r="F27" s="197"/>
      <c r="G27" s="197"/>
      <c r="H27" s="198"/>
      <c r="I27" s="108">
        <f>SUM(I26)</f>
        <v>48000</v>
      </c>
      <c r="J27" s="108">
        <f t="shared" ref="J27:K27" si="6">SUM(J26)</f>
        <v>10000</v>
      </c>
      <c r="K27" s="108">
        <f t="shared" si="6"/>
        <v>58000</v>
      </c>
      <c r="L27" s="109"/>
    </row>
    <row r="28" spans="1:12" ht="33">
      <c r="A28" s="100">
        <v>19</v>
      </c>
      <c r="B28" s="100" t="s">
        <v>186</v>
      </c>
      <c r="C28" s="101" t="s">
        <v>398</v>
      </c>
      <c r="D28" s="103" t="s">
        <v>399</v>
      </c>
      <c r="E28" s="101" t="s">
        <v>400</v>
      </c>
      <c r="F28" s="103" t="s">
        <v>399</v>
      </c>
      <c r="G28" s="106" t="s">
        <v>401</v>
      </c>
      <c r="H28" s="102" t="s">
        <v>402</v>
      </c>
      <c r="I28" s="104">
        <v>48000</v>
      </c>
      <c r="J28" s="104">
        <v>3000</v>
      </c>
      <c r="K28" s="105">
        <v>51000</v>
      </c>
      <c r="L28" s="67" t="s">
        <v>143</v>
      </c>
    </row>
    <row r="29" spans="1:12" ht="28.5" customHeight="1">
      <c r="A29" s="100">
        <v>20</v>
      </c>
      <c r="B29" s="100" t="s">
        <v>156</v>
      </c>
      <c r="C29" s="101" t="s">
        <v>403</v>
      </c>
      <c r="D29" s="103" t="s">
        <v>399</v>
      </c>
      <c r="E29" s="101" t="s">
        <v>404</v>
      </c>
      <c r="F29" s="103" t="s">
        <v>399</v>
      </c>
      <c r="G29" s="106" t="s">
        <v>405</v>
      </c>
      <c r="H29" s="102" t="s">
        <v>402</v>
      </c>
      <c r="I29" s="104">
        <v>48000</v>
      </c>
      <c r="J29" s="104">
        <v>5000</v>
      </c>
      <c r="K29" s="105">
        <v>53000</v>
      </c>
      <c r="L29" s="67" t="s">
        <v>143</v>
      </c>
    </row>
    <row r="30" spans="1:12" ht="33">
      <c r="A30" s="100">
        <v>21</v>
      </c>
      <c r="B30" s="100" t="s">
        <v>157</v>
      </c>
      <c r="C30" s="101" t="s">
        <v>406</v>
      </c>
      <c r="D30" s="103" t="s">
        <v>399</v>
      </c>
      <c r="E30" s="101" t="s">
        <v>407</v>
      </c>
      <c r="F30" s="103" t="s">
        <v>399</v>
      </c>
      <c r="G30" s="106" t="s">
        <v>408</v>
      </c>
      <c r="H30" s="102" t="s">
        <v>402</v>
      </c>
      <c r="I30" s="104">
        <v>48000</v>
      </c>
      <c r="J30" s="104">
        <v>11500</v>
      </c>
      <c r="K30" s="105">
        <v>59500</v>
      </c>
      <c r="L30" s="67" t="s">
        <v>143</v>
      </c>
    </row>
    <row r="31" spans="1:12" ht="33">
      <c r="A31" s="100">
        <v>22</v>
      </c>
      <c r="B31" s="100" t="s">
        <v>184</v>
      </c>
      <c r="C31" s="101" t="s">
        <v>409</v>
      </c>
      <c r="D31" s="103" t="s">
        <v>399</v>
      </c>
      <c r="E31" s="101" t="s">
        <v>410</v>
      </c>
      <c r="F31" s="103" t="s">
        <v>399</v>
      </c>
      <c r="G31" s="106" t="s">
        <v>411</v>
      </c>
      <c r="H31" s="102" t="s">
        <v>402</v>
      </c>
      <c r="I31" s="104">
        <v>48000</v>
      </c>
      <c r="J31" s="104">
        <v>3000</v>
      </c>
      <c r="K31" s="105">
        <v>51000</v>
      </c>
      <c r="L31" s="67" t="s">
        <v>143</v>
      </c>
    </row>
    <row r="32" spans="1:12" ht="16.5">
      <c r="A32" s="100">
        <v>23</v>
      </c>
      <c r="B32" s="100" t="s">
        <v>155</v>
      </c>
      <c r="C32" s="101" t="s">
        <v>412</v>
      </c>
      <c r="D32" s="103" t="s">
        <v>399</v>
      </c>
      <c r="E32" s="101" t="s">
        <v>413</v>
      </c>
      <c r="F32" s="103" t="s">
        <v>399</v>
      </c>
      <c r="G32" s="106" t="s">
        <v>414</v>
      </c>
      <c r="H32" s="102" t="s">
        <v>347</v>
      </c>
      <c r="I32" s="104">
        <v>48000</v>
      </c>
      <c r="J32" s="104">
        <v>10000</v>
      </c>
      <c r="K32" s="105">
        <v>58000</v>
      </c>
      <c r="L32" s="67" t="s">
        <v>143</v>
      </c>
    </row>
    <row r="33" spans="1:12" ht="16.5">
      <c r="A33" s="100">
        <v>24</v>
      </c>
      <c r="B33" s="100" t="s">
        <v>151</v>
      </c>
      <c r="C33" s="101" t="s">
        <v>415</v>
      </c>
      <c r="D33" s="103" t="s">
        <v>399</v>
      </c>
      <c r="E33" s="101" t="s">
        <v>416</v>
      </c>
      <c r="F33" s="103" t="s">
        <v>399</v>
      </c>
      <c r="G33" s="106" t="s">
        <v>417</v>
      </c>
      <c r="H33" s="102" t="s">
        <v>418</v>
      </c>
      <c r="I33" s="104">
        <v>48000</v>
      </c>
      <c r="J33" s="104">
        <v>20000</v>
      </c>
      <c r="K33" s="105">
        <v>68000</v>
      </c>
      <c r="L33" s="67" t="s">
        <v>143</v>
      </c>
    </row>
    <row r="34" spans="1:12" ht="33">
      <c r="A34" s="100">
        <v>25</v>
      </c>
      <c r="B34" s="100" t="s">
        <v>149</v>
      </c>
      <c r="C34" s="101" t="s">
        <v>419</v>
      </c>
      <c r="D34" s="103" t="s">
        <v>399</v>
      </c>
      <c r="E34" s="101" t="s">
        <v>420</v>
      </c>
      <c r="F34" s="103" t="s">
        <v>399</v>
      </c>
      <c r="G34" s="106" t="s">
        <v>421</v>
      </c>
      <c r="H34" s="102" t="s">
        <v>402</v>
      </c>
      <c r="I34" s="104">
        <v>48000</v>
      </c>
      <c r="J34" s="104">
        <v>3000</v>
      </c>
      <c r="K34" s="105">
        <v>51000</v>
      </c>
      <c r="L34" s="67" t="s">
        <v>143</v>
      </c>
    </row>
    <row r="35" spans="1:12" ht="16.5">
      <c r="A35" s="196" t="s">
        <v>81</v>
      </c>
      <c r="B35" s="197"/>
      <c r="C35" s="197"/>
      <c r="D35" s="197"/>
      <c r="E35" s="197"/>
      <c r="F35" s="197"/>
      <c r="G35" s="197"/>
      <c r="H35" s="198"/>
      <c r="I35" s="108">
        <f>SUM(I28:I34)</f>
        <v>336000</v>
      </c>
      <c r="J35" s="108">
        <f t="shared" ref="J35:K35" si="7">SUM(J28:J34)</f>
        <v>55500</v>
      </c>
      <c r="K35" s="108">
        <f t="shared" si="7"/>
        <v>391500</v>
      </c>
      <c r="L35" s="109"/>
    </row>
    <row r="36" spans="1:12" ht="29.25" customHeight="1">
      <c r="A36" s="100">
        <v>26</v>
      </c>
      <c r="B36" s="100" t="s">
        <v>148</v>
      </c>
      <c r="C36" s="101" t="s">
        <v>422</v>
      </c>
      <c r="D36" s="103" t="s">
        <v>423</v>
      </c>
      <c r="E36" s="101" t="s">
        <v>424</v>
      </c>
      <c r="F36" s="103" t="s">
        <v>423</v>
      </c>
      <c r="G36" s="106" t="s">
        <v>425</v>
      </c>
      <c r="H36" s="102" t="s">
        <v>402</v>
      </c>
      <c r="I36" s="104">
        <v>48000</v>
      </c>
      <c r="J36" s="104">
        <v>3000</v>
      </c>
      <c r="K36" s="105">
        <v>51000</v>
      </c>
      <c r="L36" s="67" t="s">
        <v>143</v>
      </c>
    </row>
    <row r="37" spans="1:12" ht="29.25" customHeight="1">
      <c r="A37" s="100">
        <v>27</v>
      </c>
      <c r="B37" s="100" t="s">
        <v>150</v>
      </c>
      <c r="C37" s="101" t="s">
        <v>426</v>
      </c>
      <c r="D37" s="103" t="s">
        <v>423</v>
      </c>
      <c r="E37" s="101" t="s">
        <v>427</v>
      </c>
      <c r="F37" s="103" t="s">
        <v>423</v>
      </c>
      <c r="G37" s="106" t="s">
        <v>428</v>
      </c>
      <c r="H37" s="102" t="s">
        <v>402</v>
      </c>
      <c r="I37" s="104">
        <v>48000</v>
      </c>
      <c r="J37" s="104">
        <v>6000</v>
      </c>
      <c r="K37" s="105">
        <v>54000</v>
      </c>
      <c r="L37" s="67" t="s">
        <v>143</v>
      </c>
    </row>
    <row r="38" spans="1:12" ht="16.5">
      <c r="A38" s="100">
        <v>28</v>
      </c>
      <c r="B38" s="100" t="s">
        <v>190</v>
      </c>
      <c r="C38" s="101" t="s">
        <v>429</v>
      </c>
      <c r="D38" s="103" t="s">
        <v>423</v>
      </c>
      <c r="E38" s="101" t="s">
        <v>430</v>
      </c>
      <c r="F38" s="103" t="s">
        <v>423</v>
      </c>
      <c r="G38" s="106" t="s">
        <v>431</v>
      </c>
      <c r="H38" s="102" t="s">
        <v>402</v>
      </c>
      <c r="I38" s="104">
        <v>48000</v>
      </c>
      <c r="J38" s="104">
        <v>3000</v>
      </c>
      <c r="K38" s="105">
        <v>51000</v>
      </c>
      <c r="L38" s="67" t="s">
        <v>143</v>
      </c>
    </row>
    <row r="39" spans="1:12" ht="33">
      <c r="A39" s="100">
        <v>29</v>
      </c>
      <c r="B39" s="100" t="s">
        <v>191</v>
      </c>
      <c r="C39" s="101" t="s">
        <v>429</v>
      </c>
      <c r="D39" s="103" t="s">
        <v>423</v>
      </c>
      <c r="E39" s="101" t="s">
        <v>432</v>
      </c>
      <c r="F39" s="103" t="s">
        <v>423</v>
      </c>
      <c r="G39" s="106" t="s">
        <v>433</v>
      </c>
      <c r="H39" s="102" t="s">
        <v>402</v>
      </c>
      <c r="I39" s="104">
        <v>48000</v>
      </c>
      <c r="J39" s="104">
        <v>10000</v>
      </c>
      <c r="K39" s="105">
        <v>58000</v>
      </c>
      <c r="L39" s="67" t="s">
        <v>143</v>
      </c>
    </row>
    <row r="40" spans="1:12" ht="16.5">
      <c r="A40" s="196" t="s">
        <v>81</v>
      </c>
      <c r="B40" s="197"/>
      <c r="C40" s="197"/>
      <c r="D40" s="197"/>
      <c r="E40" s="197"/>
      <c r="F40" s="197"/>
      <c r="G40" s="197"/>
      <c r="H40" s="198"/>
      <c r="I40" s="108">
        <f>SUM(I36:I39)</f>
        <v>192000</v>
      </c>
      <c r="J40" s="108">
        <f t="shared" ref="J40:K40" si="8">SUM(J36:J39)</f>
        <v>22000</v>
      </c>
      <c r="K40" s="108">
        <f t="shared" si="8"/>
        <v>214000</v>
      </c>
      <c r="L40" s="109"/>
    </row>
    <row r="41" spans="1:12" ht="27.75" customHeight="1">
      <c r="A41" s="100">
        <v>30</v>
      </c>
      <c r="B41" s="100" t="s">
        <v>167</v>
      </c>
      <c r="C41" s="101" t="s">
        <v>434</v>
      </c>
      <c r="D41" s="103" t="s">
        <v>435</v>
      </c>
      <c r="E41" s="101" t="s">
        <v>436</v>
      </c>
      <c r="F41" s="103" t="s">
        <v>435</v>
      </c>
      <c r="G41" s="106" t="s">
        <v>437</v>
      </c>
      <c r="H41" s="102" t="s">
        <v>347</v>
      </c>
      <c r="I41" s="104">
        <v>48000</v>
      </c>
      <c r="J41" s="104">
        <v>10000</v>
      </c>
      <c r="K41" s="105">
        <v>58000</v>
      </c>
      <c r="L41" s="67" t="s">
        <v>143</v>
      </c>
    </row>
    <row r="42" spans="1:12" ht="33">
      <c r="A42" s="100">
        <v>31</v>
      </c>
      <c r="B42" s="100" t="s">
        <v>187</v>
      </c>
      <c r="C42" s="101" t="s">
        <v>438</v>
      </c>
      <c r="D42" s="103" t="s">
        <v>439</v>
      </c>
      <c r="E42" s="101" t="s">
        <v>440</v>
      </c>
      <c r="F42" s="103" t="s">
        <v>439</v>
      </c>
      <c r="G42" s="106" t="s">
        <v>441</v>
      </c>
      <c r="H42" s="102" t="s">
        <v>402</v>
      </c>
      <c r="I42" s="104">
        <v>48000</v>
      </c>
      <c r="J42" s="104">
        <v>3000</v>
      </c>
      <c r="K42" s="105">
        <v>51000</v>
      </c>
      <c r="L42" s="67" t="s">
        <v>143</v>
      </c>
    </row>
    <row r="43" spans="1:12" ht="33">
      <c r="A43" s="100">
        <v>32</v>
      </c>
      <c r="B43" s="100" t="s">
        <v>170</v>
      </c>
      <c r="C43" s="101" t="s">
        <v>442</v>
      </c>
      <c r="D43" s="103" t="s">
        <v>439</v>
      </c>
      <c r="E43" s="101" t="s">
        <v>443</v>
      </c>
      <c r="F43" s="103" t="s">
        <v>439</v>
      </c>
      <c r="G43" s="106" t="s">
        <v>444</v>
      </c>
      <c r="H43" s="102" t="s">
        <v>402</v>
      </c>
      <c r="I43" s="104">
        <v>48000</v>
      </c>
      <c r="J43" s="104">
        <v>3000</v>
      </c>
      <c r="K43" s="105">
        <v>51000</v>
      </c>
      <c r="L43" s="67" t="s">
        <v>143</v>
      </c>
    </row>
    <row r="44" spans="1:12" ht="16.5">
      <c r="A44" s="196" t="s">
        <v>81</v>
      </c>
      <c r="B44" s="197"/>
      <c r="C44" s="197"/>
      <c r="D44" s="197"/>
      <c r="E44" s="197"/>
      <c r="F44" s="197"/>
      <c r="G44" s="197"/>
      <c r="H44" s="198"/>
      <c r="I44" s="108">
        <f>SUM(I41:I43)</f>
        <v>144000</v>
      </c>
      <c r="J44" s="108">
        <f t="shared" ref="J44:K44" si="9">SUM(J41:J43)</f>
        <v>16000</v>
      </c>
      <c r="K44" s="108">
        <f t="shared" si="9"/>
        <v>160000</v>
      </c>
      <c r="L44" s="109"/>
    </row>
    <row r="45" spans="1:12" ht="33">
      <c r="A45" s="100">
        <v>33</v>
      </c>
      <c r="B45" s="100" t="s">
        <v>172</v>
      </c>
      <c r="C45" s="101" t="s">
        <v>445</v>
      </c>
      <c r="D45" s="103" t="s">
        <v>446</v>
      </c>
      <c r="E45" s="101" t="s">
        <v>447</v>
      </c>
      <c r="F45" s="103" t="s">
        <v>446</v>
      </c>
      <c r="G45" s="106" t="s">
        <v>448</v>
      </c>
      <c r="H45" s="102" t="s">
        <v>402</v>
      </c>
      <c r="I45" s="104">
        <v>48000</v>
      </c>
      <c r="J45" s="104">
        <v>3000</v>
      </c>
      <c r="K45" s="105">
        <v>51000</v>
      </c>
      <c r="L45" s="67" t="s">
        <v>143</v>
      </c>
    </row>
    <row r="46" spans="1:12" ht="33">
      <c r="A46" s="100">
        <v>34</v>
      </c>
      <c r="B46" s="100" t="s">
        <v>183</v>
      </c>
      <c r="C46" s="101" t="s">
        <v>445</v>
      </c>
      <c r="D46" s="103" t="s">
        <v>446</v>
      </c>
      <c r="E46" s="101" t="s">
        <v>449</v>
      </c>
      <c r="F46" s="103" t="s">
        <v>446</v>
      </c>
      <c r="G46" s="106" t="s">
        <v>450</v>
      </c>
      <c r="H46" s="102" t="s">
        <v>402</v>
      </c>
      <c r="I46" s="104">
        <v>48000</v>
      </c>
      <c r="J46" s="104">
        <v>3000</v>
      </c>
      <c r="K46" s="105">
        <v>51000</v>
      </c>
      <c r="L46" s="67" t="s">
        <v>143</v>
      </c>
    </row>
    <row r="47" spans="1:12" ht="33">
      <c r="A47" s="100">
        <v>35</v>
      </c>
      <c r="B47" s="100" t="s">
        <v>188</v>
      </c>
      <c r="C47" s="101" t="s">
        <v>451</v>
      </c>
      <c r="D47" s="103" t="s">
        <v>446</v>
      </c>
      <c r="E47" s="101" t="s">
        <v>452</v>
      </c>
      <c r="F47" s="103" t="s">
        <v>446</v>
      </c>
      <c r="G47" s="106" t="s">
        <v>453</v>
      </c>
      <c r="H47" s="102" t="s">
        <v>402</v>
      </c>
      <c r="I47" s="104">
        <v>48000</v>
      </c>
      <c r="J47" s="102">
        <v>0</v>
      </c>
      <c r="K47" s="105">
        <v>48000</v>
      </c>
      <c r="L47" s="67" t="s">
        <v>143</v>
      </c>
    </row>
    <row r="48" spans="1:12" ht="33">
      <c r="A48" s="100">
        <v>36</v>
      </c>
      <c r="B48" s="100" t="s">
        <v>154</v>
      </c>
      <c r="C48" s="101" t="s">
        <v>454</v>
      </c>
      <c r="D48" s="103" t="s">
        <v>446</v>
      </c>
      <c r="E48" s="101" t="s">
        <v>455</v>
      </c>
      <c r="F48" s="103" t="s">
        <v>446</v>
      </c>
      <c r="G48" s="106" t="s">
        <v>456</v>
      </c>
      <c r="H48" s="102" t="s">
        <v>402</v>
      </c>
      <c r="I48" s="104">
        <v>48000</v>
      </c>
      <c r="J48" s="104">
        <v>3000</v>
      </c>
      <c r="K48" s="105">
        <v>51000</v>
      </c>
      <c r="L48" s="67" t="s">
        <v>143</v>
      </c>
    </row>
    <row r="49" spans="1:12" ht="16.5">
      <c r="A49" s="196" t="s">
        <v>81</v>
      </c>
      <c r="B49" s="197"/>
      <c r="C49" s="197"/>
      <c r="D49" s="197"/>
      <c r="E49" s="197"/>
      <c r="F49" s="197"/>
      <c r="G49" s="197"/>
      <c r="H49" s="198"/>
      <c r="I49" s="108">
        <f>SUM(I45:I48)</f>
        <v>192000</v>
      </c>
      <c r="J49" s="108">
        <f t="shared" ref="J49:K49" si="10">SUM(J45:J48)</f>
        <v>9000</v>
      </c>
      <c r="K49" s="108">
        <f t="shared" si="10"/>
        <v>201000</v>
      </c>
      <c r="L49" s="109"/>
    </row>
    <row r="50" spans="1:12" ht="16.5">
      <c r="A50" s="100">
        <v>37</v>
      </c>
      <c r="B50" s="100" t="s">
        <v>169</v>
      </c>
      <c r="C50" s="101" t="s">
        <v>457</v>
      </c>
      <c r="D50" s="103" t="s">
        <v>458</v>
      </c>
      <c r="E50" s="101" t="s">
        <v>459</v>
      </c>
      <c r="F50" s="103" t="s">
        <v>458</v>
      </c>
      <c r="G50" s="106" t="s">
        <v>460</v>
      </c>
      <c r="H50" s="102" t="s">
        <v>402</v>
      </c>
      <c r="I50" s="104">
        <v>48000</v>
      </c>
      <c r="J50" s="104">
        <v>3000</v>
      </c>
      <c r="K50" s="105">
        <v>51000</v>
      </c>
      <c r="L50" s="67" t="s">
        <v>143</v>
      </c>
    </row>
    <row r="51" spans="1:12" ht="16.5">
      <c r="A51" s="100">
        <v>38</v>
      </c>
      <c r="B51" s="100" t="s">
        <v>158</v>
      </c>
      <c r="C51" s="101" t="s">
        <v>461</v>
      </c>
      <c r="D51" s="103" t="s">
        <v>458</v>
      </c>
      <c r="E51" s="101" t="s">
        <v>462</v>
      </c>
      <c r="F51" s="103" t="s">
        <v>458</v>
      </c>
      <c r="G51" s="106" t="s">
        <v>463</v>
      </c>
      <c r="H51" s="102" t="s">
        <v>402</v>
      </c>
      <c r="I51" s="104">
        <v>48000</v>
      </c>
      <c r="J51" s="104">
        <v>3000</v>
      </c>
      <c r="K51" s="105">
        <v>51000</v>
      </c>
      <c r="L51" s="67" t="s">
        <v>143</v>
      </c>
    </row>
    <row r="52" spans="1:12" ht="16.5">
      <c r="A52" s="196" t="s">
        <v>81</v>
      </c>
      <c r="B52" s="197"/>
      <c r="C52" s="197"/>
      <c r="D52" s="197"/>
      <c r="E52" s="197"/>
      <c r="F52" s="197"/>
      <c r="G52" s="197"/>
      <c r="H52" s="198"/>
      <c r="I52" s="108">
        <f>SUM(I50:I51)</f>
        <v>96000</v>
      </c>
      <c r="J52" s="108">
        <f t="shared" ref="J52:K52" si="11">SUM(J50:J51)</f>
        <v>6000</v>
      </c>
      <c r="K52" s="108">
        <f t="shared" si="11"/>
        <v>102000</v>
      </c>
      <c r="L52" s="109"/>
    </row>
    <row r="53" spans="1:12" ht="16.5">
      <c r="A53" s="100">
        <v>39</v>
      </c>
      <c r="B53" s="100" t="s">
        <v>168</v>
      </c>
      <c r="C53" s="101" t="s">
        <v>464</v>
      </c>
      <c r="D53" s="103" t="s">
        <v>465</v>
      </c>
      <c r="E53" s="101" t="s">
        <v>466</v>
      </c>
      <c r="F53" s="103" t="s">
        <v>465</v>
      </c>
      <c r="G53" s="106" t="s">
        <v>467</v>
      </c>
      <c r="H53" s="102" t="s">
        <v>402</v>
      </c>
      <c r="I53" s="104">
        <v>48000</v>
      </c>
      <c r="J53" s="104">
        <v>10000</v>
      </c>
      <c r="K53" s="105">
        <v>58000</v>
      </c>
      <c r="L53" s="67" t="s">
        <v>143</v>
      </c>
    </row>
    <row r="54" spans="1:12" ht="16.5">
      <c r="A54" s="196" t="s">
        <v>81</v>
      </c>
      <c r="B54" s="197"/>
      <c r="C54" s="197"/>
      <c r="D54" s="197"/>
      <c r="E54" s="197"/>
      <c r="F54" s="197"/>
      <c r="G54" s="197"/>
      <c r="H54" s="198"/>
      <c r="I54" s="108">
        <f>SUM(I53)</f>
        <v>48000</v>
      </c>
      <c r="J54" s="108">
        <f t="shared" ref="J54:K54" si="12">SUM(J53)</f>
        <v>10000</v>
      </c>
      <c r="K54" s="108">
        <f t="shared" si="12"/>
        <v>58000</v>
      </c>
      <c r="L54" s="109"/>
    </row>
    <row r="55" spans="1:12" ht="30" customHeight="1">
      <c r="A55" s="100">
        <v>40</v>
      </c>
      <c r="B55" s="100" t="s">
        <v>171</v>
      </c>
      <c r="C55" s="101" t="s">
        <v>468</v>
      </c>
      <c r="D55" s="103" t="s">
        <v>469</v>
      </c>
      <c r="E55" s="101" t="s">
        <v>470</v>
      </c>
      <c r="F55" s="103" t="s">
        <v>469</v>
      </c>
      <c r="G55" s="106" t="s">
        <v>471</v>
      </c>
      <c r="H55" s="102" t="s">
        <v>402</v>
      </c>
      <c r="I55" s="104">
        <v>48000</v>
      </c>
      <c r="J55" s="102">
        <v>0</v>
      </c>
      <c r="K55" s="105">
        <v>48000</v>
      </c>
      <c r="L55" s="67" t="s">
        <v>143</v>
      </c>
    </row>
    <row r="56" spans="1:12" ht="30" customHeight="1">
      <c r="A56" s="100">
        <v>41</v>
      </c>
      <c r="B56" s="100" t="s">
        <v>173</v>
      </c>
      <c r="C56" s="101" t="s">
        <v>472</v>
      </c>
      <c r="D56" s="103" t="s">
        <v>469</v>
      </c>
      <c r="E56" s="101" t="s">
        <v>473</v>
      </c>
      <c r="F56" s="103" t="s">
        <v>469</v>
      </c>
      <c r="G56" s="106" t="s">
        <v>474</v>
      </c>
      <c r="H56" s="102" t="s">
        <v>402</v>
      </c>
      <c r="I56" s="104">
        <v>48000</v>
      </c>
      <c r="J56" s="104">
        <v>3000</v>
      </c>
      <c r="K56" s="105">
        <v>51000</v>
      </c>
      <c r="L56" s="67" t="s">
        <v>143</v>
      </c>
    </row>
    <row r="57" spans="1:12" ht="16.5">
      <c r="A57" s="100">
        <v>42</v>
      </c>
      <c r="B57" s="100" t="s">
        <v>174</v>
      </c>
      <c r="C57" s="101" t="s">
        <v>475</v>
      </c>
      <c r="D57" s="103" t="s">
        <v>469</v>
      </c>
      <c r="E57" s="101" t="s">
        <v>476</v>
      </c>
      <c r="F57" s="103" t="s">
        <v>469</v>
      </c>
      <c r="G57" s="106" t="s">
        <v>477</v>
      </c>
      <c r="H57" s="102" t="s">
        <v>402</v>
      </c>
      <c r="I57" s="104">
        <v>48000</v>
      </c>
      <c r="J57" s="104">
        <v>3000</v>
      </c>
      <c r="K57" s="105">
        <v>51000</v>
      </c>
      <c r="L57" s="67" t="s">
        <v>143</v>
      </c>
    </row>
    <row r="58" spans="1:12" ht="33">
      <c r="A58" s="100">
        <v>43</v>
      </c>
      <c r="B58" s="100" t="s">
        <v>175</v>
      </c>
      <c r="C58" s="101" t="s">
        <v>478</v>
      </c>
      <c r="D58" s="103" t="s">
        <v>479</v>
      </c>
      <c r="E58" s="101" t="s">
        <v>480</v>
      </c>
      <c r="F58" s="103" t="s">
        <v>469</v>
      </c>
      <c r="G58" s="106" t="s">
        <v>481</v>
      </c>
      <c r="H58" s="102" t="s">
        <v>402</v>
      </c>
      <c r="I58" s="104">
        <v>48000</v>
      </c>
      <c r="J58" s="104">
        <v>3000</v>
      </c>
      <c r="K58" s="105">
        <v>51000</v>
      </c>
      <c r="L58" s="67" t="s">
        <v>143</v>
      </c>
    </row>
    <row r="59" spans="1:12" ht="16.5">
      <c r="A59" s="196" t="s">
        <v>81</v>
      </c>
      <c r="B59" s="197"/>
      <c r="C59" s="197"/>
      <c r="D59" s="197"/>
      <c r="E59" s="197"/>
      <c r="F59" s="197"/>
      <c r="G59" s="197"/>
      <c r="H59" s="198"/>
      <c r="I59" s="108">
        <f>SUM(I55:I58)</f>
        <v>192000</v>
      </c>
      <c r="J59" s="108">
        <f t="shared" ref="J59:K59" si="13">SUM(J55:J58)</f>
        <v>9000</v>
      </c>
      <c r="K59" s="108">
        <f t="shared" si="13"/>
        <v>201000</v>
      </c>
      <c r="L59" s="109"/>
    </row>
    <row r="60" spans="1:12" ht="16.5">
      <c r="A60" s="199" t="s">
        <v>81</v>
      </c>
      <c r="B60" s="200"/>
      <c r="C60" s="200"/>
      <c r="D60" s="200"/>
      <c r="E60" s="200"/>
      <c r="F60" s="200"/>
      <c r="G60" s="200"/>
      <c r="H60" s="201"/>
      <c r="I60" s="110">
        <f>SUM(I59,I54,I52,I49,I44,I40,I35,I27,I25,I22,I18,I16,I12,I4)</f>
        <v>2064000</v>
      </c>
      <c r="J60" s="110">
        <f t="shared" ref="J60:K60" si="14">SUM(J59,J54,J52,J49,J44,J40,J35,J27,J25,J22,J18,J16,J12,J4)</f>
        <v>297500</v>
      </c>
      <c r="K60" s="110">
        <f t="shared" si="14"/>
        <v>2361500</v>
      </c>
      <c r="L60" s="111"/>
    </row>
    <row r="61" spans="1:12">
      <c r="K61" s="78"/>
    </row>
  </sheetData>
  <sortState xmlns:xlrd2="http://schemas.microsoft.com/office/spreadsheetml/2017/richdata2" ref="A3:L64">
    <sortCondition ref="D3:D64"/>
    <sortCondition ref="C3:C64"/>
  </sortState>
  <mergeCells count="16">
    <mergeCell ref="A1:L1"/>
    <mergeCell ref="A25:H25"/>
    <mergeCell ref="A4:H4"/>
    <mergeCell ref="A12:H12"/>
    <mergeCell ref="A16:H16"/>
    <mergeCell ref="A18:H18"/>
    <mergeCell ref="A22:H22"/>
    <mergeCell ref="A54:H54"/>
    <mergeCell ref="A59:H59"/>
    <mergeCell ref="A60:H60"/>
    <mergeCell ref="A27:H27"/>
    <mergeCell ref="A35:H35"/>
    <mergeCell ref="A40:H40"/>
    <mergeCell ref="A44:H44"/>
    <mergeCell ref="A49:H49"/>
    <mergeCell ref="A52:H52"/>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統計表</vt:lpstr>
      <vt:lpstr>一般專題研究計畫</vt:lpstr>
      <vt:lpstr>多年期專題研究計畫</vt:lpstr>
      <vt:lpstr>專案計畫</vt:lpstr>
      <vt:lpstr>產學合作研究計畫</vt:lpstr>
      <vt:lpstr>小聯盟計畫</vt:lpstr>
      <vt:lpstr>大專生計畫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楊曉莉</dc:creator>
  <cp:lastModifiedBy>楊曉莉</cp:lastModifiedBy>
  <cp:lastPrinted>2024-08-22T04:06:24Z</cp:lastPrinted>
  <dcterms:created xsi:type="dcterms:W3CDTF">2024-01-18T02:15:15Z</dcterms:created>
  <dcterms:modified xsi:type="dcterms:W3CDTF">2025-03-07T00:40:27Z</dcterms:modified>
</cp:coreProperties>
</file>