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03-聯合工商教育基金會\獎補助專案計畫\111年度獎補助專案計畫\"/>
    </mc:Choice>
  </mc:AlternateContent>
  <xr:revisionPtr revIDLastSave="0" documentId="8_{051F0A89-21A1-4F83-A956-4ED999440E95}" xr6:coauthVersionLast="36" xr6:coauthVersionMax="36" xr10:uidLastSave="{00000000-0000-0000-0000-000000000000}"/>
  <bookViews>
    <workbookView xWindow="0" yWindow="0" windowWidth="38400" windowHeight="16920" xr2:uid="{4D368452-9A3D-4BD1-AE56-3CDECD9D3CC5}"/>
  </bookViews>
  <sheets>
    <sheet name="工作表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J14" i="1"/>
  <c r="K14" i="1"/>
  <c r="I13" i="1"/>
  <c r="J13" i="1"/>
  <c r="K13" i="1"/>
  <c r="I8" i="1"/>
  <c r="J8" i="1"/>
  <c r="K8" i="1"/>
  <c r="L14" i="1"/>
  <c r="L13" i="1"/>
  <c r="L8" i="1"/>
  <c r="I12" i="1"/>
  <c r="I11" i="1"/>
  <c r="I10" i="1"/>
  <c r="I9" i="1"/>
  <c r="I7" i="1"/>
  <c r="I6" i="1"/>
  <c r="I5" i="1"/>
  <c r="I4" i="1"/>
</calcChain>
</file>

<file path=xl/sharedStrings.xml><?xml version="1.0" encoding="utf-8"?>
<sst xmlns="http://schemas.openxmlformats.org/spreadsheetml/2006/main" count="77" uniqueCount="50">
  <si>
    <r>
      <rPr>
        <b/>
        <sz val="14"/>
        <color theme="1"/>
        <rFont val="標楷體"/>
        <family val="4"/>
        <charset val="136"/>
      </rPr>
      <t>項次</t>
    </r>
    <phoneticPr fontId="5" type="noConversion"/>
  </si>
  <si>
    <t>計畫類型</t>
    <phoneticPr fontId="5" type="noConversion"/>
  </si>
  <si>
    <r>
      <rPr>
        <b/>
        <sz val="14"/>
        <color theme="1"/>
        <rFont val="標楷體"/>
        <family val="4"/>
        <charset val="136"/>
      </rPr>
      <t>計畫名稱</t>
    </r>
    <phoneticPr fontId="5" type="noConversion"/>
  </si>
  <si>
    <r>
      <rPr>
        <b/>
        <sz val="14"/>
        <color theme="1"/>
        <rFont val="標楷體"/>
        <family val="4"/>
        <charset val="136"/>
      </rPr>
      <t>計畫主持人</t>
    </r>
    <phoneticPr fontId="5" type="noConversion"/>
  </si>
  <si>
    <t>執行單位</t>
    <phoneticPr fontId="5" type="noConversion"/>
  </si>
  <si>
    <t>系所</t>
    <phoneticPr fontId="5" type="noConversion"/>
  </si>
  <si>
    <t>職稱</t>
    <phoneticPr fontId="5" type="noConversion"/>
  </si>
  <si>
    <t>核定結果</t>
    <phoneticPr fontId="5" type="noConversion"/>
  </si>
  <si>
    <r>
      <rPr>
        <b/>
        <sz val="14"/>
        <color theme="1"/>
        <rFont val="標楷體"/>
        <family val="4"/>
        <charset val="136"/>
      </rPr>
      <t>執行期間</t>
    </r>
    <phoneticPr fontId="5" type="noConversion"/>
  </si>
  <si>
    <r>
      <rPr>
        <b/>
        <sz val="14"/>
        <color theme="1"/>
        <rFont val="標楷體"/>
        <family val="4"/>
        <charset val="136"/>
      </rPr>
      <t>備註</t>
    </r>
    <phoneticPr fontId="5" type="noConversion"/>
  </si>
  <si>
    <t>業務費</t>
    <phoneticPr fontId="5" type="noConversion"/>
  </si>
  <si>
    <t>設備費</t>
    <phoneticPr fontId="5" type="noConversion"/>
  </si>
  <si>
    <t>管理費</t>
    <phoneticPr fontId="5" type="noConversion"/>
  </si>
  <si>
    <t>補助金額</t>
    <phoneticPr fontId="5" type="noConversion"/>
  </si>
  <si>
    <t>整合型研究計畫</t>
    <phoneticPr fontId="5" type="noConversion"/>
  </si>
  <si>
    <t>總計畫：智慧個人重量訓練數位助理</t>
    <phoneticPr fontId="5" type="noConversion"/>
  </si>
  <si>
    <t>吳有基</t>
    <phoneticPr fontId="5" type="noConversion"/>
  </si>
  <si>
    <t>電機工程學系</t>
    <phoneticPr fontId="5" type="noConversion"/>
  </si>
  <si>
    <t>教授</t>
    <phoneticPr fontId="5" type="noConversion"/>
  </si>
  <si>
    <t>111.01.01~111.12.31</t>
    <phoneticPr fontId="5" type="noConversion"/>
  </si>
  <si>
    <t>111-NUU-01-00</t>
    <phoneticPr fontId="5" type="noConversion"/>
  </si>
  <si>
    <t>子計畫一:重量訓練姿態感測器及演算法開發</t>
    <phoneticPr fontId="5" type="noConversion"/>
  </si>
  <si>
    <t>111-NUU-01-01</t>
  </si>
  <si>
    <r>
      <rPr>
        <sz val="14"/>
        <color rgb="FF000000"/>
        <rFont val="標楷體"/>
        <family val="4"/>
        <charset val="136"/>
      </rPr>
      <t>子計畫二：以</t>
    </r>
    <r>
      <rPr>
        <sz val="14"/>
        <color rgb="FF000000"/>
        <rFont val="Times New Roman"/>
        <family val="1"/>
      </rPr>
      <t>MQTT</t>
    </r>
    <r>
      <rPr>
        <sz val="14"/>
        <color rgb="FF000000"/>
        <rFont val="標楷體"/>
        <family val="4"/>
        <charset val="136"/>
      </rPr>
      <t>為基礎之重量訓練雲端物聯網系統開發</t>
    </r>
    <phoneticPr fontId="5" type="noConversion"/>
  </si>
  <si>
    <t>張朝旭</t>
    <phoneticPr fontId="5" type="noConversion"/>
  </si>
  <si>
    <t>資訊管理學系</t>
    <phoneticPr fontId="5" type="noConversion"/>
  </si>
  <si>
    <t>副教授</t>
    <phoneticPr fontId="5" type="noConversion"/>
  </si>
  <si>
    <t>111-NUU-01-02</t>
  </si>
  <si>
    <t>子計畫三：利用深度學習技術與慣性量測單元資料做運動數據視覺化與自動分類</t>
    <phoneticPr fontId="5" type="noConversion"/>
  </si>
  <si>
    <t>韓欽銓</t>
    <phoneticPr fontId="5" type="noConversion"/>
  </si>
  <si>
    <t>資訊工程學系</t>
    <phoneticPr fontId="5" type="noConversion"/>
  </si>
  <si>
    <t>111-NUU-01-03</t>
  </si>
  <si>
    <t>總計畫:高熵玻璃陶瓷材料製程、性質結構與新穎應用開發</t>
    <phoneticPr fontId="5" type="noConversion"/>
  </si>
  <si>
    <t>楊希文</t>
    <phoneticPr fontId="5" type="noConversion"/>
  </si>
  <si>
    <t>玻璃及光纖材料研究中心</t>
    <phoneticPr fontId="5" type="noConversion"/>
  </si>
  <si>
    <t>材料科學工程學系</t>
    <phoneticPr fontId="5" type="noConversion"/>
  </si>
  <si>
    <t>特聘教授</t>
    <phoneticPr fontId="5" type="noConversion"/>
  </si>
  <si>
    <t>111-NUU-02-00</t>
    <phoneticPr fontId="5" type="noConversion"/>
  </si>
  <si>
    <t>子計畫一:高熵玻璃的結構與熱穩定性研究</t>
    <phoneticPr fontId="5" type="noConversion"/>
  </si>
  <si>
    <t>賴宜生</t>
    <phoneticPr fontId="5" type="noConversion"/>
  </si>
  <si>
    <t>111-NUU-02-01</t>
  </si>
  <si>
    <t>子計畫二：高熵玻璃在光學應用探討</t>
    <phoneticPr fontId="5" type="noConversion"/>
  </si>
  <si>
    <t>111-NUU-02-02</t>
  </si>
  <si>
    <t>子計畫三：量測高熵玻璃性質並探討玻璃的新穎應用</t>
    <phoneticPr fontId="5" type="noConversion"/>
  </si>
  <si>
    <t>謝健</t>
    <phoneticPr fontId="5" type="noConversion"/>
  </si>
  <si>
    <t>111-NUU-02-03</t>
  </si>
  <si>
    <r>
      <rPr>
        <b/>
        <sz val="18"/>
        <rFont val="標楷體"/>
        <family val="4"/>
        <charset val="136"/>
      </rPr>
      <t>國立聯合大學</t>
    </r>
    <r>
      <rPr>
        <b/>
        <sz val="18"/>
        <rFont val="Times New Roman"/>
        <family val="1"/>
      </rPr>
      <t>111</t>
    </r>
    <r>
      <rPr>
        <b/>
        <sz val="18"/>
        <rFont val="標楷體"/>
        <family val="4"/>
        <charset val="136"/>
      </rPr>
      <t>年度「財團法人聯合工商教育基金會」補助研究計畫核定名冊</t>
    </r>
    <phoneticPr fontId="6" type="noConversion"/>
  </si>
  <si>
    <t>計畫代號</t>
    <phoneticPr fontId="5" type="noConversion"/>
  </si>
  <si>
    <t>合計</t>
    <phoneticPr fontId="5" type="noConversion"/>
  </si>
  <si>
    <t>總計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</si>
</sst>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8" x14ac:knownFonts="1">
    <font>
      <sz val="12"/>
      <color theme="1"/>
      <name val="新細明體"/>
      <family val="2"/>
      <charset val="136"/>
      <scheme val="minor"/>
    </font>
    <font>
      <sz val="12"/>
      <color theme="1"/>
      <name val="新細明體"/>
      <family val="2"/>
      <charset val="136"/>
      <scheme val="minor"/>
    </font>
    <font>
      <b/>
      <sz val="18"/>
      <name val="Times New Roman"/>
      <family val="4"/>
      <charset val="136"/>
    </font>
    <font>
      <b/>
      <sz val="18"/>
      <name val="標楷體"/>
      <family val="4"/>
      <charset val="136"/>
    </font>
    <font>
      <b/>
      <sz val="18"/>
      <name val="Times New Roman"/>
      <family val="1"/>
    </font>
    <font>
      <sz val="9"/>
      <name val="新細明體"/>
      <family val="2"/>
      <charset val="136"/>
      <scheme val="minor"/>
    </font>
    <font>
      <sz val="9"/>
      <name val="新細明體"/>
      <family val="1"/>
      <charset val="136"/>
    </font>
    <font>
      <b/>
      <sz val="14"/>
      <color theme="1"/>
      <name val="Times New Roman"/>
      <family val="1"/>
    </font>
    <font>
      <b/>
      <sz val="14"/>
      <color theme="1"/>
      <name val="標楷體"/>
      <family val="4"/>
      <charset val="136"/>
    </font>
    <font>
      <sz val="14"/>
      <color theme="1"/>
      <name val="Times New Roman"/>
      <family val="1"/>
    </font>
    <font>
      <sz val="14"/>
      <color theme="1"/>
      <name val="標楷體"/>
      <family val="4"/>
      <charset val="136"/>
    </font>
    <font>
      <sz val="14"/>
      <color indexed="8"/>
      <name val="標楷體"/>
      <family val="4"/>
      <charset val="136"/>
    </font>
    <font>
      <sz val="14"/>
      <color rgb="FF000000"/>
      <name val="Times New Roman"/>
      <family val="4"/>
      <charset val="136"/>
    </font>
    <font>
      <sz val="14"/>
      <color rgb="FF000000"/>
      <name val="標楷體"/>
      <family val="4"/>
      <charset val="136"/>
    </font>
    <font>
      <sz val="14"/>
      <color rgb="FF000000"/>
      <name val="Times New Roman"/>
      <family val="1"/>
    </font>
    <font>
      <sz val="14"/>
      <name val="Times New Roman"/>
      <family val="1"/>
    </font>
    <font>
      <b/>
      <sz val="14"/>
      <color theme="1"/>
      <name val="新細明體"/>
      <family val="1"/>
      <charset val="136"/>
    </font>
    <font>
      <b/>
      <sz val="14"/>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36">
    <xf numFmtId="0" fontId="0" fillId="0" borderId="0" xfId="0">
      <alignment vertical="center"/>
    </xf>
    <xf numFmtId="0" fontId="2" fillId="0" borderId="1" xfId="0" applyFont="1" applyBorder="1" applyAlignment="1">
      <alignment horizontal="center" vertical="center" wrapText="1"/>
    </xf>
    <xf numFmtId="0" fontId="9"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7" xfId="0" applyFont="1" applyBorder="1" applyAlignment="1">
      <alignment horizontal="justify" vertical="center" wrapText="1"/>
    </xf>
    <xf numFmtId="0" fontId="10" fillId="0" borderId="7" xfId="0" applyFont="1" applyBorder="1" applyAlignment="1">
      <alignment horizontal="center" vertical="center" wrapText="1"/>
    </xf>
    <xf numFmtId="0" fontId="10" fillId="0" borderId="7" xfId="0" applyFont="1" applyFill="1" applyBorder="1" applyAlignment="1">
      <alignment horizontal="left" vertical="center" wrapText="1"/>
    </xf>
    <xf numFmtId="176" fontId="9" fillId="0" borderId="7" xfId="1" applyNumberFormat="1" applyFont="1" applyFill="1" applyBorder="1" applyAlignment="1">
      <alignment horizontal="center" vertical="center" wrapText="1"/>
    </xf>
    <xf numFmtId="0" fontId="9" fillId="0" borderId="7" xfId="0" applyFont="1" applyBorder="1">
      <alignment vertical="center"/>
    </xf>
    <xf numFmtId="0" fontId="9" fillId="0" borderId="8" xfId="0" applyFont="1" applyBorder="1" applyAlignment="1">
      <alignment horizontal="center" vertical="center"/>
    </xf>
    <xf numFmtId="0" fontId="10" fillId="0" borderId="8" xfId="0" applyFont="1" applyBorder="1" applyAlignment="1">
      <alignment horizontal="center" vertical="center" wrapText="1"/>
    </xf>
    <xf numFmtId="0" fontId="11" fillId="0" borderId="7" xfId="0" applyFont="1" applyBorder="1" applyAlignment="1">
      <alignment horizontal="justify" vertical="center" wrapText="1"/>
    </xf>
    <xf numFmtId="0" fontId="12" fillId="0" borderId="7" xfId="0" applyFont="1" applyBorder="1" applyAlignment="1">
      <alignment horizontal="justify" vertical="center" wrapText="1"/>
    </xf>
    <xf numFmtId="3" fontId="9" fillId="0" borderId="7" xfId="0" applyNumberFormat="1" applyFont="1" applyBorder="1" applyAlignment="1">
      <alignment vertical="center"/>
    </xf>
    <xf numFmtId="0" fontId="9" fillId="0" borderId="6" xfId="0" applyFont="1" applyBorder="1" applyAlignment="1">
      <alignment horizontal="center" vertical="center"/>
    </xf>
    <xf numFmtId="0" fontId="10" fillId="0" borderId="6" xfId="0" applyFont="1" applyBorder="1" applyAlignment="1">
      <alignment horizontal="center" vertical="center" wrapText="1"/>
    </xf>
    <xf numFmtId="0" fontId="7" fillId="2" borderId="7"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7" fillId="2" borderId="7" xfId="0" applyNumberFormat="1" applyFont="1" applyFill="1" applyBorder="1" applyAlignment="1">
      <alignment vertical="center"/>
    </xf>
    <xf numFmtId="3" fontId="7" fillId="2" borderId="7" xfId="0" applyNumberFormat="1" applyFont="1" applyFill="1" applyBorder="1" applyAlignment="1">
      <alignment vertical="center" wrapText="1"/>
    </xf>
    <xf numFmtId="0" fontId="9" fillId="3" borderId="7" xfId="0" applyFont="1" applyFill="1" applyBorder="1">
      <alignment vertical="center"/>
    </xf>
    <xf numFmtId="3" fontId="15" fillId="0" borderId="7" xfId="0" applyNumberFormat="1" applyFont="1" applyBorder="1">
      <alignment vertical="center"/>
    </xf>
    <xf numFmtId="3" fontId="9" fillId="0" borderId="7" xfId="0" applyNumberFormat="1" applyFont="1" applyBorder="1" applyAlignment="1">
      <alignment vertical="center" wrapText="1"/>
    </xf>
    <xf numFmtId="3" fontId="15" fillId="0" borderId="7" xfId="0" applyNumberFormat="1" applyFont="1" applyBorder="1" applyAlignment="1">
      <alignment vertical="center"/>
    </xf>
    <xf numFmtId="3" fontId="9" fillId="3" borderId="7" xfId="0" applyNumberFormat="1" applyFont="1" applyFill="1" applyBorder="1" applyAlignment="1">
      <alignment vertical="center" wrapText="1"/>
    </xf>
    <xf numFmtId="3" fontId="9" fillId="0" borderId="7" xfId="0" applyNumberFormat="1" applyFont="1" applyBorder="1">
      <alignment vertical="center"/>
    </xf>
    <xf numFmtId="0" fontId="10" fillId="0" borderId="7" xfId="0" applyFont="1" applyBorder="1" applyAlignment="1">
      <alignment horizontal="left" vertical="center" wrapText="1"/>
    </xf>
    <xf numFmtId="176" fontId="16" fillId="3" borderId="3" xfId="1" applyNumberFormat="1" applyFont="1" applyFill="1" applyBorder="1" applyAlignment="1">
      <alignment horizontal="center" vertical="center" wrapText="1"/>
    </xf>
    <xf numFmtId="176" fontId="7" fillId="3" borderId="4" xfId="1" applyNumberFormat="1" applyFont="1" applyFill="1" applyBorder="1" applyAlignment="1">
      <alignment horizontal="center" vertical="center" wrapText="1"/>
    </xf>
    <xf numFmtId="176" fontId="7" fillId="3" borderId="5" xfId="1" applyNumberFormat="1" applyFont="1" applyFill="1" applyBorder="1" applyAlignment="1">
      <alignment horizontal="center" vertical="center" wrapText="1"/>
    </xf>
    <xf numFmtId="3" fontId="17" fillId="3" borderId="7" xfId="0" applyNumberFormat="1" applyFont="1" applyFill="1" applyBorder="1">
      <alignment vertical="center"/>
    </xf>
    <xf numFmtId="3" fontId="7" fillId="3" borderId="7" xfId="0" applyNumberFormat="1" applyFont="1" applyFill="1" applyBorder="1">
      <alignmen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06BD-7CC6-4FBC-988F-0266159425C7}">
  <sheetPr>
    <pageSetUpPr fitToPage="1"/>
  </sheetPr>
  <dimension ref="A1:N14"/>
  <sheetViews>
    <sheetView tabSelected="1" zoomScale="90" zoomScaleNormal="90" workbookViewId="0">
      <selection sqref="A1:N1"/>
    </sheetView>
  </sheetViews>
  <sheetFormatPr defaultRowHeight="16.5" x14ac:dyDescent="0.25"/>
  <cols>
    <col min="1" max="1" width="9.125" bestFit="1" customWidth="1"/>
    <col min="2" max="2" width="14.25" customWidth="1"/>
    <col min="3" max="3" width="19.125" customWidth="1"/>
    <col min="4" max="4" width="35.625" customWidth="1"/>
    <col min="5" max="5" width="19.25" customWidth="1"/>
    <col min="6" max="6" width="19.375" customWidth="1"/>
    <col min="7" max="7" width="15.625" customWidth="1"/>
    <col min="8" max="8" width="11.25" customWidth="1"/>
    <col min="9" max="9" width="14.875" customWidth="1"/>
    <col min="10" max="10" width="9.125" bestFit="1" customWidth="1"/>
    <col min="11" max="11" width="10" bestFit="1" customWidth="1"/>
    <col min="12" max="12" width="14" customWidth="1"/>
    <col min="13" max="13" width="12.625" customWidth="1"/>
    <col min="14" max="14" width="12.125" customWidth="1"/>
  </cols>
  <sheetData>
    <row r="1" spans="1:14" ht="51.75" customHeight="1" x14ac:dyDescent="0.25">
      <c r="A1" s="1" t="s">
        <v>46</v>
      </c>
      <c r="B1" s="1"/>
      <c r="C1" s="1"/>
      <c r="D1" s="1"/>
      <c r="E1" s="1"/>
      <c r="F1" s="1"/>
      <c r="G1" s="1"/>
      <c r="H1" s="1"/>
      <c r="I1" s="1"/>
      <c r="J1" s="1"/>
      <c r="K1" s="1"/>
      <c r="L1" s="1"/>
      <c r="M1" s="1"/>
      <c r="N1" s="1"/>
    </row>
    <row r="2" spans="1:14" ht="19.5" x14ac:dyDescent="0.25">
      <c r="A2" s="16" t="s">
        <v>0</v>
      </c>
      <c r="B2" s="17" t="s">
        <v>1</v>
      </c>
      <c r="C2" s="18" t="s">
        <v>47</v>
      </c>
      <c r="D2" s="16" t="s">
        <v>2</v>
      </c>
      <c r="E2" s="17" t="s">
        <v>4</v>
      </c>
      <c r="F2" s="17" t="s">
        <v>5</v>
      </c>
      <c r="G2" s="16" t="s">
        <v>3</v>
      </c>
      <c r="H2" s="17" t="s">
        <v>6</v>
      </c>
      <c r="I2" s="18" t="s">
        <v>7</v>
      </c>
      <c r="J2" s="18"/>
      <c r="K2" s="18"/>
      <c r="L2" s="18"/>
      <c r="M2" s="16" t="s">
        <v>8</v>
      </c>
      <c r="N2" s="16" t="s">
        <v>9</v>
      </c>
    </row>
    <row r="3" spans="1:14" ht="19.5" x14ac:dyDescent="0.25">
      <c r="A3" s="16"/>
      <c r="B3" s="17"/>
      <c r="C3" s="18"/>
      <c r="D3" s="16"/>
      <c r="E3" s="17"/>
      <c r="F3" s="17"/>
      <c r="G3" s="16"/>
      <c r="H3" s="17"/>
      <c r="I3" s="19" t="s">
        <v>10</v>
      </c>
      <c r="J3" s="19" t="s">
        <v>11</v>
      </c>
      <c r="K3" s="19" t="s">
        <v>12</v>
      </c>
      <c r="L3" s="19" t="s">
        <v>13</v>
      </c>
      <c r="M3" s="16"/>
      <c r="N3" s="16"/>
    </row>
    <row r="4" spans="1:14" ht="64.5" customHeight="1" x14ac:dyDescent="0.25">
      <c r="A4" s="2">
        <v>1</v>
      </c>
      <c r="B4" s="3" t="s">
        <v>14</v>
      </c>
      <c r="C4" s="7" t="s">
        <v>20</v>
      </c>
      <c r="D4" s="4" t="s">
        <v>15</v>
      </c>
      <c r="E4" s="6" t="s">
        <v>17</v>
      </c>
      <c r="F4" s="6" t="s">
        <v>17</v>
      </c>
      <c r="G4" s="5" t="s">
        <v>16</v>
      </c>
      <c r="H4" s="6" t="s">
        <v>18</v>
      </c>
      <c r="I4" s="25">
        <f t="shared" ref="I4:I12" si="0">L4-K4</f>
        <v>8500</v>
      </c>
      <c r="J4" s="25">
        <v>0</v>
      </c>
      <c r="K4" s="25">
        <v>1500</v>
      </c>
      <c r="L4" s="25">
        <v>10000</v>
      </c>
      <c r="M4" s="26" t="s">
        <v>19</v>
      </c>
      <c r="N4" s="8"/>
    </row>
    <row r="5" spans="1:14" ht="64.5" customHeight="1" x14ac:dyDescent="0.25">
      <c r="A5" s="9"/>
      <c r="B5" s="10"/>
      <c r="C5" s="7" t="s">
        <v>22</v>
      </c>
      <c r="D5" s="11" t="s">
        <v>21</v>
      </c>
      <c r="E5" s="6" t="s">
        <v>17</v>
      </c>
      <c r="F5" s="6" t="s">
        <v>17</v>
      </c>
      <c r="G5" s="5" t="s">
        <v>16</v>
      </c>
      <c r="H5" s="6" t="s">
        <v>18</v>
      </c>
      <c r="I5" s="25">
        <f t="shared" si="0"/>
        <v>110500</v>
      </c>
      <c r="J5" s="27">
        <v>0</v>
      </c>
      <c r="K5" s="27">
        <v>19500</v>
      </c>
      <c r="L5" s="25">
        <v>130000</v>
      </c>
      <c r="M5" s="26" t="s">
        <v>19</v>
      </c>
      <c r="N5" s="8"/>
    </row>
    <row r="6" spans="1:14" ht="64.5" customHeight="1" x14ac:dyDescent="0.25">
      <c r="A6" s="9"/>
      <c r="B6" s="10"/>
      <c r="C6" s="7" t="s">
        <v>27</v>
      </c>
      <c r="D6" s="12" t="s">
        <v>23</v>
      </c>
      <c r="E6" s="6" t="s">
        <v>25</v>
      </c>
      <c r="F6" s="6" t="s">
        <v>25</v>
      </c>
      <c r="G6" s="5" t="s">
        <v>24</v>
      </c>
      <c r="H6" s="6" t="s">
        <v>26</v>
      </c>
      <c r="I6" s="25">
        <f t="shared" si="0"/>
        <v>110500</v>
      </c>
      <c r="J6" s="27">
        <v>0</v>
      </c>
      <c r="K6" s="27">
        <v>19500</v>
      </c>
      <c r="L6" s="25">
        <v>130000</v>
      </c>
      <c r="M6" s="26" t="s">
        <v>19</v>
      </c>
      <c r="N6" s="8"/>
    </row>
    <row r="7" spans="1:14" ht="64.5" customHeight="1" x14ac:dyDescent="0.25">
      <c r="A7" s="9"/>
      <c r="B7" s="10"/>
      <c r="C7" s="7" t="s">
        <v>31</v>
      </c>
      <c r="D7" s="11" t="s">
        <v>28</v>
      </c>
      <c r="E7" s="6" t="s">
        <v>30</v>
      </c>
      <c r="F7" s="6" t="s">
        <v>30</v>
      </c>
      <c r="G7" s="5" t="s">
        <v>29</v>
      </c>
      <c r="H7" s="6" t="s">
        <v>18</v>
      </c>
      <c r="I7" s="25">
        <f t="shared" si="0"/>
        <v>110500</v>
      </c>
      <c r="J7" s="27">
        <v>0</v>
      </c>
      <c r="K7" s="27">
        <v>19500</v>
      </c>
      <c r="L7" s="25">
        <v>130000</v>
      </c>
      <c r="M7" s="26" t="s">
        <v>19</v>
      </c>
      <c r="N7" s="8"/>
    </row>
    <row r="8" spans="1:14" ht="27.75" customHeight="1" x14ac:dyDescent="0.25">
      <c r="A8" s="14"/>
      <c r="B8" s="15"/>
      <c r="C8" s="31" t="s">
        <v>48</v>
      </c>
      <c r="D8" s="32"/>
      <c r="E8" s="32"/>
      <c r="F8" s="32"/>
      <c r="G8" s="32"/>
      <c r="H8" s="33"/>
      <c r="I8" s="34">
        <f t="shared" ref="I8:K8" si="1">SUM(I4:I7)</f>
        <v>340000</v>
      </c>
      <c r="J8" s="34">
        <f t="shared" si="1"/>
        <v>0</v>
      </c>
      <c r="K8" s="34">
        <f t="shared" si="1"/>
        <v>60000</v>
      </c>
      <c r="L8" s="34">
        <f>SUM(L4:L7)</f>
        <v>400000</v>
      </c>
      <c r="M8" s="28"/>
      <c r="N8" s="24"/>
    </row>
    <row r="9" spans="1:14" ht="57" customHeight="1" x14ac:dyDescent="0.25">
      <c r="A9" s="2">
        <v>2</v>
      </c>
      <c r="B9" s="3" t="s">
        <v>14</v>
      </c>
      <c r="C9" s="7" t="s">
        <v>37</v>
      </c>
      <c r="D9" s="11" t="s">
        <v>32</v>
      </c>
      <c r="E9" s="30" t="s">
        <v>34</v>
      </c>
      <c r="F9" s="6" t="s">
        <v>35</v>
      </c>
      <c r="G9" s="5" t="s">
        <v>33</v>
      </c>
      <c r="H9" s="6" t="s">
        <v>36</v>
      </c>
      <c r="I9" s="29">
        <f t="shared" si="0"/>
        <v>34000</v>
      </c>
      <c r="J9" s="29">
        <v>0</v>
      </c>
      <c r="K9" s="29">
        <v>6000</v>
      </c>
      <c r="L9" s="29">
        <v>40000</v>
      </c>
      <c r="M9" s="26" t="s">
        <v>19</v>
      </c>
      <c r="N9" s="8"/>
    </row>
    <row r="10" spans="1:14" ht="57" customHeight="1" x14ac:dyDescent="0.25">
      <c r="A10" s="9"/>
      <c r="B10" s="10"/>
      <c r="C10" s="7" t="s">
        <v>40</v>
      </c>
      <c r="D10" s="11" t="s">
        <v>38</v>
      </c>
      <c r="E10" s="30" t="s">
        <v>34</v>
      </c>
      <c r="F10" s="6" t="s">
        <v>35</v>
      </c>
      <c r="G10" s="5" t="s">
        <v>39</v>
      </c>
      <c r="H10" s="6" t="s">
        <v>26</v>
      </c>
      <c r="I10" s="29">
        <f t="shared" si="0"/>
        <v>102000</v>
      </c>
      <c r="J10" s="13">
        <v>0</v>
      </c>
      <c r="K10" s="13">
        <v>18000</v>
      </c>
      <c r="L10" s="29">
        <v>120000</v>
      </c>
      <c r="M10" s="26" t="s">
        <v>19</v>
      </c>
      <c r="N10" s="8"/>
    </row>
    <row r="11" spans="1:14" ht="57" customHeight="1" x14ac:dyDescent="0.25">
      <c r="A11" s="9"/>
      <c r="B11" s="10"/>
      <c r="C11" s="7" t="s">
        <v>42</v>
      </c>
      <c r="D11" s="11" t="s">
        <v>41</v>
      </c>
      <c r="E11" s="30" t="s">
        <v>34</v>
      </c>
      <c r="F11" s="6" t="s">
        <v>35</v>
      </c>
      <c r="G11" s="5" t="s">
        <v>33</v>
      </c>
      <c r="H11" s="6" t="s">
        <v>36</v>
      </c>
      <c r="I11" s="29">
        <f t="shared" si="0"/>
        <v>102000</v>
      </c>
      <c r="J11" s="13">
        <v>0</v>
      </c>
      <c r="K11" s="13">
        <v>18000</v>
      </c>
      <c r="L11" s="29">
        <v>120000</v>
      </c>
      <c r="M11" s="26" t="s">
        <v>19</v>
      </c>
      <c r="N11" s="8"/>
    </row>
    <row r="12" spans="1:14" ht="57" customHeight="1" x14ac:dyDescent="0.25">
      <c r="A12" s="9"/>
      <c r="B12" s="10"/>
      <c r="C12" s="7" t="s">
        <v>45</v>
      </c>
      <c r="D12" s="11" t="s">
        <v>43</v>
      </c>
      <c r="E12" s="30" t="s">
        <v>34</v>
      </c>
      <c r="F12" s="6" t="s">
        <v>35</v>
      </c>
      <c r="G12" s="5" t="s">
        <v>44</v>
      </c>
      <c r="H12" s="6" t="s">
        <v>18</v>
      </c>
      <c r="I12" s="29">
        <f t="shared" si="0"/>
        <v>102000</v>
      </c>
      <c r="J12" s="13">
        <v>0</v>
      </c>
      <c r="K12" s="13">
        <v>18000</v>
      </c>
      <c r="L12" s="29">
        <v>120000</v>
      </c>
      <c r="M12" s="26" t="s">
        <v>19</v>
      </c>
      <c r="N12" s="8"/>
    </row>
    <row r="13" spans="1:14" ht="29.25" customHeight="1" x14ac:dyDescent="0.25">
      <c r="A13" s="14"/>
      <c r="B13" s="15"/>
      <c r="C13" s="31" t="s">
        <v>48</v>
      </c>
      <c r="D13" s="32"/>
      <c r="E13" s="32"/>
      <c r="F13" s="32"/>
      <c r="G13" s="32"/>
      <c r="H13" s="33"/>
      <c r="I13" s="35">
        <f t="shared" ref="I13:K13" si="2">SUM(I9:I12)</f>
        <v>340000</v>
      </c>
      <c r="J13" s="35">
        <f t="shared" si="2"/>
        <v>0</v>
      </c>
      <c r="K13" s="35">
        <f t="shared" si="2"/>
        <v>60000</v>
      </c>
      <c r="L13" s="35">
        <f>SUM(L9:L12)</f>
        <v>400000</v>
      </c>
      <c r="M13" s="28"/>
      <c r="N13" s="24"/>
    </row>
    <row r="14" spans="1:14" ht="29.25" customHeight="1" x14ac:dyDescent="0.25">
      <c r="A14" s="20" t="s">
        <v>49</v>
      </c>
      <c r="B14" s="21"/>
      <c r="C14" s="21"/>
      <c r="D14" s="21"/>
      <c r="E14" s="21"/>
      <c r="F14" s="21"/>
      <c r="G14" s="21"/>
      <c r="H14" s="21"/>
      <c r="I14" s="22">
        <f t="shared" ref="I14:K14" si="3">SUM(I8,I13)</f>
        <v>680000</v>
      </c>
      <c r="J14" s="22">
        <f t="shared" si="3"/>
        <v>0</v>
      </c>
      <c r="K14" s="22">
        <f t="shared" si="3"/>
        <v>120000</v>
      </c>
      <c r="L14" s="22">
        <f>SUM(L8,L13)</f>
        <v>800000</v>
      </c>
      <c r="M14" s="22"/>
      <c r="N14" s="23"/>
    </row>
  </sheetData>
  <mergeCells count="19">
    <mergeCell ref="A14:H14"/>
    <mergeCell ref="C2:C3"/>
    <mergeCell ref="A4:A8"/>
    <mergeCell ref="B4:B8"/>
    <mergeCell ref="A9:A13"/>
    <mergeCell ref="B9:B13"/>
    <mergeCell ref="C13:H13"/>
    <mergeCell ref="C8:H8"/>
    <mergeCell ref="N2:N3"/>
    <mergeCell ref="A1:N1"/>
    <mergeCell ref="A2:A3"/>
    <mergeCell ref="B2:B3"/>
    <mergeCell ref="D2:D3"/>
    <mergeCell ref="G2:G3"/>
    <mergeCell ref="E2:E3"/>
    <mergeCell ref="F2:F3"/>
    <mergeCell ref="H2:H3"/>
    <mergeCell ref="I2:L2"/>
    <mergeCell ref="M2:M3"/>
  </mergeCells>
  <phoneticPr fontId="5" type="noConversion"/>
  <pageMargins left="0.59055118110236215" right="0.59055118110236215" top="0.59055118110236215" bottom="0.59055118110236215" header="0.31496062992125984" footer="0.31496062992125984"/>
  <pageSetup paperSize="9" scale="6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owuser</dc:creator>
  <cp:lastModifiedBy>owuser</cp:lastModifiedBy>
  <cp:lastPrinted>2022-12-02T02:39:47Z</cp:lastPrinted>
  <dcterms:created xsi:type="dcterms:W3CDTF">2022-12-02T02:27:08Z</dcterms:created>
  <dcterms:modified xsi:type="dcterms:W3CDTF">2022-12-02T02:40:11Z</dcterms:modified>
</cp:coreProperties>
</file>